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omasike\Desktop\Trade\"/>
    </mc:Choice>
  </mc:AlternateContent>
  <bookViews>
    <workbookView xWindow="0" yWindow="0" windowWidth="28770" windowHeight="12360" firstSheet="2" activeTab="11"/>
  </bookViews>
  <sheets>
    <sheet name="Revision " sheetId="26" r:id="rId1"/>
    <sheet name="Table 1.0 " sheetId="27" r:id="rId2"/>
    <sheet name="2.1" sheetId="29" r:id="rId3"/>
    <sheet name="2.2 " sheetId="31" r:id="rId4"/>
    <sheet name="2.3 " sheetId="33" r:id="rId5"/>
    <sheet name="3.1" sheetId="16" r:id="rId6"/>
    <sheet name="3.2" sheetId="7" r:id="rId7"/>
    <sheet name="4.1 A" sheetId="11" r:id="rId8"/>
    <sheet name="4.1 B" sheetId="6" r:id="rId9"/>
    <sheet name="Table B" sheetId="24" r:id="rId10"/>
    <sheet name="C2" sheetId="10" r:id="rId11"/>
    <sheet name="C1" sheetId="8" r:id="rId12"/>
  </sheets>
  <definedNames>
    <definedName name="_Toc174954202" localSheetId="9">'Table B'!$C$1</definedName>
    <definedName name="_Toc174954203" localSheetId="11">'C1'!$A$1</definedName>
    <definedName name="_Toc174954204" localSheetId="10">'C2'!$A$1</definedName>
    <definedName name="_Toc174954205" localSheetId="1">'Table 1.0 '!$A$1</definedName>
    <definedName name="_Toc174954206" localSheetId="2">'2.1'!$B$1</definedName>
    <definedName name="_Toc174954207" localSheetId="3">'2.2 '!$A$1</definedName>
    <definedName name="_Toc174954208" localSheetId="4">'2.3 '!$C$1</definedName>
    <definedName name="_Toc174954210" localSheetId="5">'3.1'!$T$1</definedName>
    <definedName name="_Toc174954211" localSheetId="6">'3.2'!$A$2</definedName>
    <definedName name="_Toc174954212" localSheetId="6">'3.2'!$W$1</definedName>
    <definedName name="_Toc174954213" localSheetId="7">'4.1 A'!$A$1</definedName>
    <definedName name="_Toc174954215" localSheetId="8">'4.1 B'!$B$1</definedName>
    <definedName name="_Toc174954225" localSheetId="5">'3.1'!$C$1</definedName>
    <definedName name="_Toc174954228" localSheetId="11">'C1'!#REF!</definedName>
    <definedName name="_Toc174954229" localSheetId="10">'C2'!#REF!</definedName>
    <definedName name="_Toc74840436" localSheetId="5">'3.1'!$C$1</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6" i="26" l="1"/>
  <c r="L6" i="26" s="1"/>
  <c r="H6" i="26"/>
  <c r="K6" i="26" s="1"/>
  <c r="G6" i="26"/>
  <c r="D6" i="26"/>
  <c r="I5" i="26"/>
  <c r="L5" i="26" s="1"/>
  <c r="H5" i="26"/>
  <c r="K5" i="26" s="1"/>
  <c r="G5" i="26"/>
  <c r="D5" i="26"/>
  <c r="J5" i="26" l="1"/>
  <c r="M5" i="26" s="1"/>
  <c r="J6" i="26"/>
  <c r="M6" i="26" s="1"/>
  <c r="F58" i="11"/>
  <c r="F51" i="11" l="1"/>
  <c r="F47" i="11"/>
  <c r="F43" i="11"/>
  <c r="F39" i="11"/>
  <c r="F35" i="11"/>
  <c r="F31" i="11"/>
  <c r="F27" i="11"/>
  <c r="F23" i="11"/>
  <c r="F19" i="11"/>
  <c r="F15" i="11"/>
  <c r="F11" i="11"/>
  <c r="F7" i="11"/>
  <c r="F57" i="11"/>
  <c r="F4" i="11"/>
  <c r="F55" i="11"/>
  <c r="F50" i="11"/>
  <c r="F46" i="11"/>
  <c r="F42" i="11"/>
  <c r="F38" i="11"/>
  <c r="F34" i="11"/>
  <c r="F30" i="11"/>
  <c r="F26" i="11"/>
  <c r="F22" i="11"/>
  <c r="F18" i="11"/>
  <c r="F14" i="11"/>
  <c r="F10" i="11"/>
  <c r="F6" i="11"/>
  <c r="F53" i="11"/>
  <c r="F49" i="11"/>
  <c r="F45" i="11"/>
  <c r="F41" i="11"/>
  <c r="F37" i="11"/>
  <c r="F33" i="11"/>
  <c r="F29" i="11"/>
  <c r="F25" i="11"/>
  <c r="F21" i="11"/>
  <c r="F17" i="11"/>
  <c r="F13" i="11"/>
  <c r="F9" i="11"/>
  <c r="F5" i="11"/>
  <c r="F48" i="11"/>
  <c r="F40" i="11"/>
  <c r="F36" i="11"/>
  <c r="F28" i="11"/>
  <c r="F24" i="11"/>
  <c r="F20" i="11"/>
  <c r="F12" i="11"/>
  <c r="F56" i="11"/>
  <c r="F44" i="11"/>
  <c r="F32" i="11"/>
  <c r="F8" i="11"/>
  <c r="F52" i="11"/>
  <c r="F16" i="11"/>
  <c r="F54" i="11" l="1"/>
  <c r="W8" i="16" l="1"/>
  <c r="AA8" i="16"/>
  <c r="AE8" i="16"/>
  <c r="AE19" i="16"/>
  <c r="AD8" i="16"/>
  <c r="AD4" i="16" l="1"/>
  <c r="S4" i="16"/>
  <c r="AA4" i="16"/>
  <c r="AC4" i="16"/>
  <c r="AD7" i="16"/>
  <c r="Y4" i="16"/>
  <c r="AC8" i="16"/>
  <c r="Y8" i="16"/>
  <c r="U8" i="16"/>
  <c r="AB8" i="16"/>
  <c r="X8" i="16"/>
  <c r="AA23" i="16"/>
  <c r="S8" i="16"/>
  <c r="U10" i="16"/>
  <c r="Z8" i="16"/>
  <c r="V8" i="16"/>
  <c r="AC6" i="16"/>
  <c r="T8" i="16"/>
  <c r="AB7" i="16"/>
  <c r="X7" i="16"/>
  <c r="T7" i="16"/>
  <c r="Z9" i="16"/>
  <c r="V9" i="16"/>
  <c r="Z5" i="16"/>
  <c r="V5" i="16"/>
  <c r="AC10" i="16"/>
  <c r="Y10" i="16"/>
  <c r="Y6" i="16"/>
  <c r="U6" i="16"/>
  <c r="AD22" i="16"/>
  <c r="AA15" i="16"/>
  <c r="W15" i="16"/>
  <c r="AD15" i="16"/>
  <c r="Z20" i="16"/>
  <c r="V20" i="16"/>
  <c r="Z19" i="16"/>
  <c r="V19" i="16"/>
  <c r="X17" i="16"/>
  <c r="AB18" i="16"/>
  <c r="Z18" i="16"/>
  <c r="V18" i="16"/>
  <c r="Z16" i="16"/>
  <c r="V16" i="16"/>
  <c r="AE15" i="16"/>
  <c r="S15" i="16"/>
  <c r="Z15" i="16"/>
  <c r="V15" i="16"/>
  <c r="AE14" i="16"/>
  <c r="AB13" i="16"/>
  <c r="Z14" i="16"/>
  <c r="V14" i="16"/>
  <c r="V13" i="16"/>
  <c r="Z12" i="16"/>
  <c r="Z11" i="16"/>
  <c r="V12" i="16"/>
  <c r="Z10" i="16"/>
  <c r="V7" i="16"/>
  <c r="V6" i="16"/>
  <c r="AD23" i="16"/>
  <c r="AD18" i="16"/>
  <c r="AD12" i="16"/>
  <c r="W23" i="16"/>
  <c r="S23" i="16"/>
  <c r="AA20" i="16"/>
  <c r="W20" i="16"/>
  <c r="S20" i="16"/>
  <c r="AA19" i="16"/>
  <c r="W19" i="16"/>
  <c r="S19" i="16"/>
  <c r="AA18" i="16"/>
  <c r="W18" i="16"/>
  <c r="S18" i="16"/>
  <c r="AA16" i="16"/>
  <c r="W16" i="16"/>
  <c r="S16" i="16"/>
  <c r="AA14" i="16"/>
  <c r="W14" i="16"/>
  <c r="S14" i="16"/>
  <c r="AA12" i="16"/>
  <c r="W12" i="16"/>
  <c r="S12" i="16"/>
  <c r="AA10" i="16"/>
  <c r="W10" i="16"/>
  <c r="S10" i="16"/>
  <c r="AA9" i="16"/>
  <c r="W9" i="16"/>
  <c r="S9" i="16"/>
  <c r="AA7" i="16"/>
  <c r="W7" i="16"/>
  <c r="S7" i="16"/>
  <c r="AA6" i="16"/>
  <c r="W6" i="16"/>
  <c r="S6" i="16"/>
  <c r="AA5" i="16"/>
  <c r="W5" i="16"/>
  <c r="S5" i="16"/>
  <c r="AA11" i="16"/>
  <c r="W11" i="16"/>
  <c r="V10" i="16"/>
  <c r="Z7" i="16"/>
  <c r="V11" i="16"/>
  <c r="AD19" i="16"/>
  <c r="AD16" i="16"/>
  <c r="AD10" i="16"/>
  <c r="AD6" i="16"/>
  <c r="AC25" i="16"/>
  <c r="Y25" i="16"/>
  <c r="U25" i="16"/>
  <c r="AC23" i="16"/>
  <c r="AC20" i="16"/>
  <c r="Y20" i="16"/>
  <c r="U20" i="16"/>
  <c r="AC19" i="16"/>
  <c r="Y19" i="16"/>
  <c r="U19" i="16"/>
  <c r="AC18" i="16"/>
  <c r="Y18" i="16"/>
  <c r="U18" i="16"/>
  <c r="AC16" i="16"/>
  <c r="Y16" i="16"/>
  <c r="U16" i="16"/>
  <c r="AC15" i="16"/>
  <c r="Y15" i="16"/>
  <c r="U15" i="16"/>
  <c r="AC14" i="16"/>
  <c r="Y14" i="16"/>
  <c r="U14" i="16"/>
  <c r="AC12" i="16"/>
  <c r="Y12" i="16"/>
  <c r="U12" i="16"/>
  <c r="AC9" i="16"/>
  <c r="Y9" i="16"/>
  <c r="U9" i="16"/>
  <c r="AC7" i="16"/>
  <c r="Y7" i="16"/>
  <c r="U7" i="16"/>
  <c r="AC5" i="16"/>
  <c r="Y5" i="16"/>
  <c r="U5" i="16"/>
  <c r="X18" i="16"/>
  <c r="S11" i="16"/>
  <c r="AC11" i="16"/>
  <c r="Y11" i="16"/>
  <c r="U11" i="16"/>
  <c r="Z6" i="16"/>
  <c r="AD25" i="16"/>
  <c r="AD20" i="16"/>
  <c r="AD14" i="16"/>
  <c r="AD5" i="16"/>
  <c r="U4" i="16"/>
  <c r="AB25" i="16"/>
  <c r="X25" i="16"/>
  <c r="T25" i="16"/>
  <c r="AB23" i="16"/>
  <c r="X23" i="16"/>
  <c r="T23" i="16"/>
  <c r="AB22" i="16"/>
  <c r="X22" i="16"/>
  <c r="T22" i="16"/>
  <c r="AB20" i="16"/>
  <c r="X20" i="16"/>
  <c r="T20" i="16"/>
  <c r="AB19" i="16"/>
  <c r="X19" i="16"/>
  <c r="T19" i="16"/>
  <c r="AB16" i="16"/>
  <c r="X16" i="16"/>
  <c r="T16" i="16"/>
  <c r="AB15" i="16"/>
  <c r="X15" i="16"/>
  <c r="T15" i="16"/>
  <c r="AB14" i="16"/>
  <c r="X14" i="16"/>
  <c r="T14" i="16"/>
  <c r="AB12" i="16"/>
  <c r="X12" i="16"/>
  <c r="T12" i="16"/>
  <c r="AB10" i="16"/>
  <c r="X10" i="16"/>
  <c r="T10" i="16"/>
  <c r="AB9" i="16"/>
  <c r="X9" i="16"/>
  <c r="T9" i="16"/>
  <c r="AB6" i="16"/>
  <c r="X6" i="16"/>
  <c r="T6" i="16"/>
  <c r="AB5" i="16"/>
  <c r="X5" i="16"/>
  <c r="T5" i="16"/>
  <c r="T18" i="16"/>
  <c r="AB11" i="16"/>
  <c r="X11" i="16"/>
  <c r="T11" i="16"/>
  <c r="X24" i="16"/>
  <c r="V24" i="16"/>
  <c r="Z21" i="16"/>
  <c r="AC13" i="16"/>
  <c r="AC21" i="16"/>
  <c r="Y21" i="16"/>
  <c r="AE21" i="16"/>
  <c r="U21" i="16"/>
  <c r="AB21" i="16"/>
  <c r="T21" i="16"/>
  <c r="V21" i="16"/>
  <c r="AA21" i="16"/>
  <c r="W21" i="16"/>
  <c r="AB4" i="16"/>
  <c r="X4" i="16"/>
  <c r="T4" i="16"/>
  <c r="AA25" i="16"/>
  <c r="W25" i="16"/>
  <c r="S25" i="16"/>
  <c r="AA22" i="16"/>
  <c r="W22" i="16"/>
  <c r="S22" i="16"/>
  <c r="AE13" i="16"/>
  <c r="S21" i="16"/>
  <c r="X13" i="16"/>
  <c r="W4" i="16"/>
  <c r="O15" i="16"/>
  <c r="AE25" i="16"/>
  <c r="Z25" i="16"/>
  <c r="V25" i="16"/>
  <c r="O23" i="16"/>
  <c r="Z23" i="16"/>
  <c r="V23" i="16"/>
  <c r="O22" i="16"/>
  <c r="AE22" i="16"/>
  <c r="Z22" i="16"/>
  <c r="V22" i="16"/>
  <c r="AE11" i="16"/>
  <c r="X21" i="16"/>
  <c r="AA13" i="16"/>
  <c r="W13" i="16"/>
  <c r="O4" i="16"/>
  <c r="AE4" i="16"/>
  <c r="Z4" i="16"/>
  <c r="V4" i="16"/>
  <c r="Y23" i="16"/>
  <c r="U23" i="16"/>
  <c r="AC22" i="16"/>
  <c r="Y22" i="16"/>
  <c r="U22" i="16"/>
  <c r="AE23" i="16"/>
  <c r="O20" i="16"/>
  <c r="O19" i="16"/>
  <c r="O18" i="16"/>
  <c r="O16" i="16"/>
  <c r="O10" i="16"/>
  <c r="O9" i="16"/>
  <c r="O7" i="16"/>
  <c r="O6" i="16"/>
  <c r="O5" i="16"/>
  <c r="AE18" i="16"/>
  <c r="AE7" i="16"/>
  <c r="O14" i="16"/>
  <c r="O12" i="16"/>
  <c r="AE10" i="16"/>
  <c r="AE6" i="16"/>
  <c r="AE20" i="16"/>
  <c r="AE16" i="16"/>
  <c r="AE12" i="16"/>
  <c r="AE9" i="16"/>
  <c r="AE5" i="16"/>
  <c r="O8" i="16"/>
  <c r="O25" i="16"/>
  <c r="AD21" i="16"/>
  <c r="S13" i="16" l="1"/>
  <c r="Y24" i="16"/>
  <c r="W17" i="16"/>
  <c r="Z24" i="16"/>
  <c r="U24" i="16"/>
  <c r="AB17" i="16"/>
  <c r="AE24" i="16"/>
  <c r="W24" i="16"/>
  <c r="AA24" i="16"/>
  <c r="AB24" i="16"/>
  <c r="S24" i="16"/>
  <c r="T24" i="16"/>
  <c r="AC24" i="16"/>
  <c r="S17" i="16"/>
  <c r="O24" i="16"/>
  <c r="U13" i="16"/>
  <c r="AD24" i="16"/>
  <c r="Z13" i="16"/>
  <c r="AD17" i="16"/>
  <c r="T13" i="16"/>
  <c r="Y13" i="16"/>
  <c r="O13" i="16"/>
  <c r="Y17" i="16"/>
  <c r="O11" i="16"/>
  <c r="O17" i="16"/>
  <c r="V17" i="16"/>
  <c r="AA17" i="16"/>
  <c r="AD9" i="16"/>
  <c r="AD11" i="16"/>
  <c r="AD13" i="16"/>
  <c r="Z17" i="16"/>
  <c r="U17" i="16"/>
  <c r="T17" i="16"/>
  <c r="O21" i="16"/>
  <c r="AE17" i="16"/>
  <c r="AC17" i="16"/>
  <c r="E6" i="10" l="1"/>
  <c r="E8" i="10"/>
  <c r="E10" i="10"/>
  <c r="E12" i="10"/>
  <c r="E14" i="10"/>
  <c r="E16" i="10"/>
  <c r="E5" i="10"/>
  <c r="E7" i="10"/>
  <c r="E9" i="10"/>
  <c r="E11" i="10"/>
  <c r="E13" i="10"/>
  <c r="E4" i="10"/>
  <c r="U5" i="7"/>
  <c r="Y5" i="7"/>
  <c r="U6" i="7"/>
  <c r="Y6" i="7"/>
  <c r="S7" i="7"/>
  <c r="W7" i="7"/>
  <c r="AA7" i="7"/>
  <c r="V8" i="7"/>
  <c r="Z8" i="7"/>
  <c r="AD8" i="7"/>
  <c r="U9" i="7"/>
  <c r="Y9" i="7"/>
  <c r="AA11" i="7"/>
  <c r="S15" i="7"/>
  <c r="Y15" i="7"/>
  <c r="AA15" i="7"/>
  <c r="R16" i="7"/>
  <c r="V16" i="7"/>
  <c r="U17" i="7"/>
  <c r="Y17" i="7"/>
  <c r="U19" i="7"/>
  <c r="W19" i="7"/>
  <c r="Y19" i="7"/>
  <c r="AA19" i="7"/>
  <c r="R20" i="7"/>
  <c r="Z20" i="7"/>
  <c r="AD20" i="7"/>
  <c r="S23" i="7"/>
  <c r="AA23" i="7"/>
  <c r="U25" i="7"/>
  <c r="Y25" i="7"/>
  <c r="V4" i="7"/>
  <c r="Z4" i="7"/>
  <c r="R4" i="7"/>
  <c r="AC23" i="7"/>
  <c r="Z12" i="7" l="1"/>
  <c r="U23" i="7"/>
  <c r="U22" i="7"/>
  <c r="U20" i="7"/>
  <c r="AD19" i="7"/>
  <c r="AD17" i="7"/>
  <c r="U14" i="7"/>
  <c r="U11" i="7"/>
  <c r="AD9" i="7"/>
  <c r="Y8" i="7"/>
  <c r="Y7" i="7"/>
  <c r="U7" i="7"/>
  <c r="AD6" i="7"/>
  <c r="AD5" i="7"/>
  <c r="V20" i="7"/>
  <c r="Z16" i="7"/>
  <c r="Y4" i="7"/>
  <c r="AB25" i="7"/>
  <c r="X25" i="7"/>
  <c r="T25" i="7"/>
  <c r="AB23" i="7"/>
  <c r="X23" i="7"/>
  <c r="T23" i="7"/>
  <c r="AB22" i="7"/>
  <c r="X22" i="7"/>
  <c r="T22" i="7"/>
  <c r="AB20" i="7"/>
  <c r="X20" i="7"/>
  <c r="T20" i="7"/>
  <c r="AB19" i="7"/>
  <c r="X19" i="7"/>
  <c r="T19" i="7"/>
  <c r="AB17" i="7"/>
  <c r="X17" i="7"/>
  <c r="T17" i="7"/>
  <c r="AB16" i="7"/>
  <c r="X16" i="7"/>
  <c r="T16" i="7"/>
  <c r="AB15" i="7"/>
  <c r="X15" i="7"/>
  <c r="T15" i="7"/>
  <c r="AB14" i="7"/>
  <c r="X14" i="7"/>
  <c r="T14" i="7"/>
  <c r="AB12" i="7"/>
  <c r="T12" i="7"/>
  <c r="AB9" i="7"/>
  <c r="X9" i="7"/>
  <c r="T9" i="7"/>
  <c r="AB8" i="7"/>
  <c r="X8" i="7"/>
  <c r="T8" i="7"/>
  <c r="AB7" i="7"/>
  <c r="X7" i="7"/>
  <c r="T7" i="7"/>
  <c r="AB6" i="7"/>
  <c r="X6" i="7"/>
  <c r="T6" i="7"/>
  <c r="AB5" i="7"/>
  <c r="X5" i="7"/>
  <c r="T5" i="7"/>
  <c r="W11" i="7"/>
  <c r="AD25" i="7"/>
  <c r="AD23" i="7"/>
  <c r="Y22" i="7"/>
  <c r="Y20" i="7"/>
  <c r="U16" i="7"/>
  <c r="AD15" i="7"/>
  <c r="AD14" i="7"/>
  <c r="AD11" i="7"/>
  <c r="AD7" i="7"/>
  <c r="S19" i="7"/>
  <c r="AC11" i="7"/>
  <c r="AA25" i="7"/>
  <c r="W25" i="7"/>
  <c r="S25" i="7"/>
  <c r="AA20" i="7"/>
  <c r="W20" i="7"/>
  <c r="S20" i="7"/>
  <c r="AA17" i="7"/>
  <c r="W17" i="7"/>
  <c r="S17" i="7"/>
  <c r="AA16" i="7"/>
  <c r="W16" i="7"/>
  <c r="S16" i="7"/>
  <c r="AA14" i="7"/>
  <c r="W14" i="7"/>
  <c r="S14" i="7"/>
  <c r="AA12" i="7"/>
  <c r="W12" i="7"/>
  <c r="S12" i="7"/>
  <c r="AA9" i="7"/>
  <c r="W9" i="7"/>
  <c r="S9" i="7"/>
  <c r="AA8" i="7"/>
  <c r="W8" i="7"/>
  <c r="S8" i="7"/>
  <c r="AA6" i="7"/>
  <c r="W6" i="7"/>
  <c r="S6" i="7"/>
  <c r="AA5" i="7"/>
  <c r="W5" i="7"/>
  <c r="S5" i="7"/>
  <c r="Y13" i="7"/>
  <c r="S11" i="7"/>
  <c r="Y23" i="7"/>
  <c r="AD22" i="7"/>
  <c r="Y16" i="7"/>
  <c r="U15" i="7"/>
  <c r="Y14" i="7"/>
  <c r="Y11" i="7"/>
  <c r="U8" i="7"/>
  <c r="W23" i="7"/>
  <c r="W15" i="7"/>
  <c r="R8" i="7"/>
  <c r="AC19" i="7"/>
  <c r="AC7" i="7"/>
  <c r="Z25" i="7"/>
  <c r="V25" i="7"/>
  <c r="R25" i="7"/>
  <c r="Z23" i="7"/>
  <c r="V23" i="7"/>
  <c r="R23" i="7"/>
  <c r="Z22" i="7"/>
  <c r="V22" i="7"/>
  <c r="R22" i="7"/>
  <c r="Z19" i="7"/>
  <c r="V19" i="7"/>
  <c r="R19" i="7"/>
  <c r="Z17" i="7"/>
  <c r="V17" i="7"/>
  <c r="R17" i="7"/>
  <c r="Z15" i="7"/>
  <c r="V15" i="7"/>
  <c r="R15" i="7"/>
  <c r="Z14" i="7"/>
  <c r="V14" i="7"/>
  <c r="R14" i="7"/>
  <c r="R11" i="7"/>
  <c r="Z9" i="7"/>
  <c r="V9" i="7"/>
  <c r="R9" i="7"/>
  <c r="Z7" i="7"/>
  <c r="V7" i="7"/>
  <c r="R7" i="7"/>
  <c r="Z6" i="7"/>
  <c r="V6" i="7"/>
  <c r="R6" i="7"/>
  <c r="Z5" i="7"/>
  <c r="V5" i="7"/>
  <c r="R5" i="7"/>
  <c r="AD16" i="7"/>
  <c r="U13" i="7"/>
  <c r="X12" i="7"/>
  <c r="X13" i="7"/>
  <c r="AD4" i="7"/>
  <c r="AC4" i="7"/>
  <c r="AB4" i="7"/>
  <c r="X4" i="7"/>
  <c r="T4" i="7"/>
  <c r="U4" i="7"/>
  <c r="AA4" i="7"/>
  <c r="W4" i="7"/>
  <c r="S4" i="7"/>
  <c r="AA22" i="7"/>
  <c r="W22" i="7"/>
  <c r="S22" i="7"/>
  <c r="AB13" i="7"/>
  <c r="T13" i="7"/>
  <c r="Z11" i="7"/>
  <c r="V11" i="7"/>
  <c r="AA13" i="7"/>
  <c r="W13" i="7"/>
  <c r="S13" i="7"/>
  <c r="AD13" i="7"/>
  <c r="Z13" i="7"/>
  <c r="V13" i="7"/>
  <c r="R13" i="7"/>
  <c r="AB11" i="7"/>
  <c r="X11" i="7"/>
  <c r="T11" i="7"/>
  <c r="U12" i="7"/>
  <c r="Y12" i="7"/>
  <c r="V21" i="7"/>
  <c r="AC20" i="7"/>
  <c r="AC25" i="7"/>
  <c r="Y21" i="7"/>
  <c r="AC15" i="7"/>
  <c r="R21" i="7"/>
  <c r="AC16" i="7"/>
  <c r="AB21" i="7"/>
  <c r="X21" i="7"/>
  <c r="T21" i="7"/>
  <c r="AC14" i="7"/>
  <c r="AC9" i="7"/>
  <c r="Y24" i="7"/>
  <c r="AC17" i="7"/>
  <c r="AC6" i="7"/>
  <c r="AC22" i="7"/>
  <c r="AC5" i="7"/>
  <c r="AC8" i="7"/>
  <c r="AD10" i="7" l="1"/>
  <c r="U24" i="7"/>
  <c r="R18" i="7"/>
  <c r="T24" i="7"/>
  <c r="AB24" i="7"/>
  <c r="AA24" i="7"/>
  <c r="AD12" i="7"/>
  <c r="V12" i="7"/>
  <c r="W18" i="7"/>
  <c r="T18" i="7"/>
  <c r="X18" i="7"/>
  <c r="V18" i="7"/>
  <c r="Y18" i="7"/>
  <c r="AD21" i="7"/>
  <c r="S21" i="7"/>
  <c r="R12" i="7"/>
  <c r="AD18" i="7"/>
  <c r="AB18" i="7"/>
  <c r="AD24" i="7"/>
  <c r="Z18" i="7"/>
  <c r="E15" i="10"/>
  <c r="Z10" i="7"/>
  <c r="U10" i="7"/>
  <c r="Y10" i="7"/>
  <c r="R24" i="7"/>
  <c r="U18" i="7"/>
  <c r="AA18" i="7"/>
  <c r="S10" i="7"/>
  <c r="W21" i="7"/>
  <c r="X10" i="7"/>
  <c r="AB10" i="7"/>
  <c r="T10" i="7"/>
  <c r="R10" i="7"/>
  <c r="X24" i="7"/>
  <c r="S24" i="7"/>
  <c r="V24" i="7"/>
  <c r="Z21" i="7"/>
  <c r="W10" i="7"/>
  <c r="AA21" i="7"/>
  <c r="AC12" i="7"/>
  <c r="AC13" i="7"/>
  <c r="W24" i="7"/>
  <c r="Z24" i="7"/>
  <c r="S18" i="7"/>
  <c r="U21" i="7"/>
  <c r="V10" i="7"/>
  <c r="AA10" i="7"/>
  <c r="AC10" i="7"/>
  <c r="AC21" i="7"/>
  <c r="AC24" i="7"/>
  <c r="AC18" i="7"/>
</calcChain>
</file>

<file path=xl/sharedStrings.xml><?xml version="1.0" encoding="utf-8"?>
<sst xmlns="http://schemas.openxmlformats.org/spreadsheetml/2006/main" count="797" uniqueCount="406">
  <si>
    <t>Indicators</t>
  </si>
  <si>
    <t>Chemicals &amp; Rubber Products</t>
  </si>
  <si>
    <t>Diamonds</t>
  </si>
  <si>
    <t>Furniture</t>
  </si>
  <si>
    <t>Metals &amp; Metal Products</t>
  </si>
  <si>
    <t>Period \ HS</t>
  </si>
  <si>
    <t>10</t>
  </si>
  <si>
    <t>11</t>
  </si>
  <si>
    <t>12</t>
  </si>
  <si>
    <t>2023</t>
  </si>
  <si>
    <t>Food, Beverages &amp; Tobacco</t>
  </si>
  <si>
    <t>Fuel</t>
  </si>
  <si>
    <t>Machinery &amp; Electrical Equipment</t>
  </si>
  <si>
    <t>Salt Ores &amp; Related Products</t>
  </si>
  <si>
    <t xml:space="preserve">Textiles &amp; Footwear </t>
  </si>
  <si>
    <t>Vehicle &amp; Transport Equipment</t>
  </si>
  <si>
    <t>Wood &amp; Paper Products</t>
  </si>
  <si>
    <t>Other Goods</t>
  </si>
  <si>
    <t>Total Goods</t>
  </si>
  <si>
    <t>May</t>
  </si>
  <si>
    <t>Jan_2022</t>
  </si>
  <si>
    <t>Feb</t>
  </si>
  <si>
    <t>Mar</t>
  </si>
  <si>
    <t>Q1</t>
  </si>
  <si>
    <t>Apr</t>
  </si>
  <si>
    <t>Jun</t>
  </si>
  <si>
    <t>Q2</t>
  </si>
  <si>
    <t>Jul</t>
  </si>
  <si>
    <t>Aug</t>
  </si>
  <si>
    <t>Sep</t>
  </si>
  <si>
    <t>Q3</t>
  </si>
  <si>
    <t>Oct</t>
  </si>
  <si>
    <t>Nov</t>
  </si>
  <si>
    <t>Dec</t>
  </si>
  <si>
    <t>Q4</t>
  </si>
  <si>
    <t>Total_2022</t>
  </si>
  <si>
    <t>Jan_2023</t>
  </si>
  <si>
    <t>Total_2023</t>
  </si>
  <si>
    <t>Jan_2024</t>
  </si>
  <si>
    <t>South Africa</t>
  </si>
  <si>
    <t>Namibia</t>
  </si>
  <si>
    <t>Lesotho</t>
  </si>
  <si>
    <t>SACU</t>
  </si>
  <si>
    <t>Mozambique</t>
  </si>
  <si>
    <t>SADC</t>
  </si>
  <si>
    <t>Zambia</t>
  </si>
  <si>
    <t>Zimbabwe</t>
  </si>
  <si>
    <t>Africa</t>
  </si>
  <si>
    <t>China</t>
  </si>
  <si>
    <t>India</t>
  </si>
  <si>
    <t>Israel</t>
  </si>
  <si>
    <t>EU</t>
  </si>
  <si>
    <t>Belgium</t>
  </si>
  <si>
    <t>Germany</t>
  </si>
  <si>
    <t>Finland</t>
  </si>
  <si>
    <t>TOTAL WORLD NEW</t>
  </si>
  <si>
    <t>Australia</t>
  </si>
  <si>
    <t>Other Africa</t>
  </si>
  <si>
    <t>Other Asia</t>
  </si>
  <si>
    <t>Asia</t>
  </si>
  <si>
    <t>Period</t>
  </si>
  <si>
    <t>Coal</t>
  </si>
  <si>
    <t xml:space="preserve">Copper </t>
  </si>
  <si>
    <t>Gold</t>
  </si>
  <si>
    <t>Iron &amp; Steel Products</t>
  </si>
  <si>
    <t>Live Cattle</t>
  </si>
  <si>
    <t>Meat &amp; Meat Products</t>
  </si>
  <si>
    <t>Plastic &amp; Plastic Products</t>
  </si>
  <si>
    <t xml:space="preserve">Salt &amp; Soda Ash </t>
  </si>
  <si>
    <t>Textiles</t>
  </si>
  <si>
    <t>1</t>
  </si>
  <si>
    <t>26030000</t>
  </si>
  <si>
    <t>2</t>
  </si>
  <si>
    <t>85443000</t>
  </si>
  <si>
    <t>Ignition wiring sets and other wiring sets of a kind used in vehicles, aircraft or ships</t>
  </si>
  <si>
    <t>3</t>
  </si>
  <si>
    <t>28362000</t>
  </si>
  <si>
    <t>5</t>
  </si>
  <si>
    <t>85444290</t>
  </si>
  <si>
    <t>6</t>
  </si>
  <si>
    <t>88023000</t>
  </si>
  <si>
    <t>Aeroplanes and other aircraft, of an unladen mass exceeding 2 000 kg but not exceeding 15 000 kg</t>
  </si>
  <si>
    <t>7</t>
  </si>
  <si>
    <t>01022100</t>
  </si>
  <si>
    <t>Pure-bred breeding animals (cattle)</t>
  </si>
  <si>
    <t>8</t>
  </si>
  <si>
    <t>02023090</t>
  </si>
  <si>
    <t>Other (boneless meat of bovine animals, frozen)</t>
  </si>
  <si>
    <t>9</t>
  </si>
  <si>
    <t>25010090</t>
  </si>
  <si>
    <t>Other Salt, pure sodium chloride or sea water</t>
  </si>
  <si>
    <t>39172300</t>
  </si>
  <si>
    <t>Tubes, pipes and hoses, rigid, Of polymers of vinyl chloride</t>
  </si>
  <si>
    <t>27011900</t>
  </si>
  <si>
    <t>Other coal</t>
  </si>
  <si>
    <t>87041025</t>
  </si>
  <si>
    <t>Dumpers designed for off-highway use:new</t>
  </si>
  <si>
    <t>13</t>
  </si>
  <si>
    <t>27011200</t>
  </si>
  <si>
    <t>Bituminous coal</t>
  </si>
  <si>
    <t>14</t>
  </si>
  <si>
    <t>01022900</t>
  </si>
  <si>
    <t>Other (cattle)</t>
  </si>
  <si>
    <t>15</t>
  </si>
  <si>
    <t>63026090</t>
  </si>
  <si>
    <t>Other Toilet linen and kitchen linen, of terry towelling or similar terry fabrics, of cotton</t>
  </si>
  <si>
    <t>16</t>
  </si>
  <si>
    <t>87041090</t>
  </si>
  <si>
    <t>Other</t>
  </si>
  <si>
    <t>17</t>
  </si>
  <si>
    <t>62171090</t>
  </si>
  <si>
    <t>Other clothing accessories</t>
  </si>
  <si>
    <t>18</t>
  </si>
  <si>
    <t>64059090</t>
  </si>
  <si>
    <t>Other footwear</t>
  </si>
  <si>
    <t>19</t>
  </si>
  <si>
    <t>84381000</t>
  </si>
  <si>
    <t>Bakery machinery and machinery for the manufacture of macaroni, spaghetti or similar products</t>
  </si>
  <si>
    <t>20</t>
  </si>
  <si>
    <t>85446090</t>
  </si>
  <si>
    <t>21</t>
  </si>
  <si>
    <t>61121900</t>
  </si>
  <si>
    <t>Track suits, Of other textile materials</t>
  </si>
  <si>
    <t>22</t>
  </si>
  <si>
    <t>72142000</t>
  </si>
  <si>
    <t>Containing indentations, ribs, grooves or other deformations produced during the rolling process or twisted after rolling</t>
  </si>
  <si>
    <t>23</t>
  </si>
  <si>
    <t>63019000</t>
  </si>
  <si>
    <t>Other blankets and travelling rugs</t>
  </si>
  <si>
    <t>24</t>
  </si>
  <si>
    <t>82071990</t>
  </si>
  <si>
    <t>25</t>
  </si>
  <si>
    <t>30024200</t>
  </si>
  <si>
    <t>Vaccines for veterinary medicine</t>
  </si>
  <si>
    <t>26</t>
  </si>
  <si>
    <t>68101100</t>
  </si>
  <si>
    <t>Building blocks and bricks</t>
  </si>
  <si>
    <t>27</t>
  </si>
  <si>
    <t>85071099</t>
  </si>
  <si>
    <t>Other lead-acid, of a kind used for starting piston engines</t>
  </si>
  <si>
    <t>28</t>
  </si>
  <si>
    <t>87042110</t>
  </si>
  <si>
    <t>Shuttle cars for use in underground mines; low construction flame-proof vehicles, equipped with control mechanisms both in the front and at the rear, for use in underground mines</t>
  </si>
  <si>
    <t>29</t>
  </si>
  <si>
    <t>30049099</t>
  </si>
  <si>
    <t>Other medicaments consisting of mixed or unmixed products for therapeutic or prophylactic uses</t>
  </si>
  <si>
    <t>30</t>
  </si>
  <si>
    <t>84211900</t>
  </si>
  <si>
    <t>Other Centrifuges, including centrifugal dryers</t>
  </si>
  <si>
    <t>31</t>
  </si>
  <si>
    <t>72044900</t>
  </si>
  <si>
    <t>32</t>
  </si>
  <si>
    <t>25081000</t>
  </si>
  <si>
    <t>33</t>
  </si>
  <si>
    <t>08052110</t>
  </si>
  <si>
    <t>Fresh Mandarins (including tangerines and satsumas):</t>
  </si>
  <si>
    <t>34</t>
  </si>
  <si>
    <t>84314990</t>
  </si>
  <si>
    <t>35</t>
  </si>
  <si>
    <t>24022090</t>
  </si>
  <si>
    <t>Other Cigarettes containing tobacco</t>
  </si>
  <si>
    <t>36</t>
  </si>
  <si>
    <t>07133990</t>
  </si>
  <si>
    <t>Other (other beans (Vigna spp., Phaseolus spp.) )</t>
  </si>
  <si>
    <t>37</t>
  </si>
  <si>
    <t>74040010</t>
  </si>
  <si>
    <t>38</t>
  </si>
  <si>
    <t>72165000</t>
  </si>
  <si>
    <t>Other angles, shapes and sections, not further worked than hot-rolled, hot-drawn or extruded</t>
  </si>
  <si>
    <t>39</t>
  </si>
  <si>
    <t>26040000</t>
  </si>
  <si>
    <t>40</t>
  </si>
  <si>
    <t>74040090</t>
  </si>
  <si>
    <t>41</t>
  </si>
  <si>
    <t>76020090</t>
  </si>
  <si>
    <t>Other aluminium waste and scrap</t>
  </si>
  <si>
    <t>42</t>
  </si>
  <si>
    <t>85285990</t>
  </si>
  <si>
    <t>43</t>
  </si>
  <si>
    <t>84772000</t>
  </si>
  <si>
    <t>Extruders</t>
  </si>
  <si>
    <t>44</t>
  </si>
  <si>
    <t>60069000</t>
  </si>
  <si>
    <t>Other knitted or crocheted fabrics</t>
  </si>
  <si>
    <t>45</t>
  </si>
  <si>
    <t>94069010</t>
  </si>
  <si>
    <t>Prefabricated buildings, of iron and steel</t>
  </si>
  <si>
    <t>46</t>
  </si>
  <si>
    <t>07082000</t>
  </si>
  <si>
    <t xml:space="preserve">Beans (VIGNA SPP., PHASEOLUS SPP.), shelled or unshelled, fresh or chilled </t>
  </si>
  <si>
    <t>47</t>
  </si>
  <si>
    <t>11031390</t>
  </si>
  <si>
    <t>Other (Groats and meal of maize (corn))</t>
  </si>
  <si>
    <t>48</t>
  </si>
  <si>
    <t>39251000</t>
  </si>
  <si>
    <t>Reservoirs, tanks, vats and similar containers, of a capacity exceeding 300 li</t>
  </si>
  <si>
    <t>49</t>
  </si>
  <si>
    <t>72043000</t>
  </si>
  <si>
    <t>50</t>
  </si>
  <si>
    <t>87032390</t>
  </si>
  <si>
    <t>Change</t>
  </si>
  <si>
    <t>% Contribution</t>
  </si>
  <si>
    <t>% Change</t>
  </si>
  <si>
    <t>Other SADC</t>
  </si>
  <si>
    <t>Other EU</t>
  </si>
  <si>
    <t>Rest of the World</t>
  </si>
  <si>
    <t>UAE</t>
  </si>
  <si>
    <t>Rank</t>
  </si>
  <si>
    <t>HS Code</t>
  </si>
  <si>
    <t>Description</t>
  </si>
  <si>
    <t>BW Pula (Million)</t>
  </si>
  <si>
    <t>Contribution (%) Against Total Non-Diamonds Exports</t>
  </si>
  <si>
    <t>Contribution (%) Against Total Exports</t>
  </si>
  <si>
    <t>Top 50 Exported Non-Diamond Goods</t>
  </si>
  <si>
    <t>Other Non-Diamond Exports Goods</t>
  </si>
  <si>
    <t>Total Non-Diamond Exports</t>
  </si>
  <si>
    <t>Diamonds Exports</t>
  </si>
  <si>
    <t>Total Exports</t>
  </si>
  <si>
    <t xml:space="preserve">Textiles </t>
  </si>
  <si>
    <t>Mamuno Borderpost</t>
  </si>
  <si>
    <t>Ramokgwebana Borderpos</t>
  </si>
  <si>
    <t>Martins Drift</t>
  </si>
  <si>
    <t>Kazungula Bridge</t>
  </si>
  <si>
    <t>Border Post</t>
  </si>
  <si>
    <t>BW Pula</t>
  </si>
  <si>
    <t xml:space="preserve">Total </t>
  </si>
  <si>
    <t>Cereals</t>
  </si>
  <si>
    <t>Ores, slag and ash</t>
  </si>
  <si>
    <t>Inorganic chemicals; organic and inorganic compounds of precious metals; of rare earth metals, of radio-active elements and of isotopes</t>
  </si>
  <si>
    <t>Fertilizers</t>
  </si>
  <si>
    <t>Plastics and articles thereof</t>
  </si>
  <si>
    <t>72</t>
  </si>
  <si>
    <t>Iron and steel</t>
  </si>
  <si>
    <t>73</t>
  </si>
  <si>
    <t>Iron or steel articles</t>
  </si>
  <si>
    <t>74</t>
  </si>
  <si>
    <t>Copper and articles thereof</t>
  </si>
  <si>
    <t>84</t>
  </si>
  <si>
    <t>Nuclear reactors, boilers, machinery and mechanical appliances; parts thereof</t>
  </si>
  <si>
    <t>87</t>
  </si>
  <si>
    <t>Vehicles; other than railway or tramway rolling stock, and parts and accessories thereof</t>
  </si>
  <si>
    <t>99</t>
  </si>
  <si>
    <t>Commodities not specified according to kind</t>
  </si>
  <si>
    <t>Chapter</t>
  </si>
  <si>
    <t>4</t>
  </si>
  <si>
    <t>Distillate fuel, as defined in Additional Note 1(g)</t>
  </si>
  <si>
    <t>Petrol, as defined in Additional Note 1(b)</t>
  </si>
  <si>
    <t>Other Portland cement</t>
  </si>
  <si>
    <t>Self-propelled</t>
  </si>
  <si>
    <t>Dried Maize (Corn) kernels or grains fit for human consumption, not further prepared or processed and not packaged as seeds (excluding pop corn (ZEA MAYS EVERTA))</t>
  </si>
  <si>
    <t>ELECTRICAL ENERGY</t>
  </si>
  <si>
    <t>Other Beauty or make-up preparations and preparations for the care of the skin (other than medicaments), including sunscreen or sun tan preparations</t>
  </si>
  <si>
    <t>Semi-milled or wholly milled rice, whether or not polished or glazed</t>
  </si>
  <si>
    <t>Other, double-cab, of a vehicle mass not exceeding 2 000 kg or a G.V.M. not exceeding 3 500 kg, or of a mass not exceeding 1 600 kg or a G.V.M. not exceeding 3 500 kg per chassis fitted with a cab</t>
  </si>
  <si>
    <t>Sunflower-seed or safflower oil and fractions thereof,  Marketed and supplied for use in the process of cooking food</t>
  </si>
  <si>
    <t>Other (surface-active preparations, washing preparations (including auxiliary washing preparations) and cleaning preparations, whether or not containing soap, other than those of heading  34.01)</t>
  </si>
  <si>
    <t>CANE SUGAR SPECIFIED IN SUBHEADING NOTE 2 TO THIS CHAPTER</t>
  </si>
  <si>
    <t>OTHER PREPARED LUBRICATING OILS</t>
  </si>
  <si>
    <t>Other Beer made from malt, With an alcohol content of 5 per cent or less</t>
  </si>
  <si>
    <t>Other (Maize (Corn))</t>
  </si>
  <si>
    <t>Other fermented apple or pear beverages, unfortified, with an alcoholic strength of at least 2.5 per cent by volume but not exceeding 15 per cent by volume, With an alcohol content exceeding 5 per cent</t>
  </si>
  <si>
    <t>Coniferous Wood sawn or chipped lengthwise,  sliced or peeled, whether or not planed, sanded or finger-jointed,  of a thickness exceeding 6 mm, Of pine (Pinus spp.)</t>
  </si>
  <si>
    <t>Designed for use when carried in the hand or on the person</t>
  </si>
  <si>
    <t>Other Structures and parts of structures</t>
  </si>
  <si>
    <t>Other spices</t>
  </si>
  <si>
    <t>Of a vehicle exceeding 1 600 kg</t>
  </si>
  <si>
    <t>Other Butanes, Liquefied</t>
  </si>
  <si>
    <t>Other articles of plastics and articles of other materials of headings .39.01 to 39.14</t>
  </si>
  <si>
    <t>Other portable automatic data processing machines, of a mass not exceeding 10 kg, consisting of at least a central processing unit, a keyboard and a display</t>
  </si>
  <si>
    <t>Of which the maximum cross-sectional dimension exceeds 6 mm</t>
  </si>
  <si>
    <t>Other (Grain Sorghum )</t>
  </si>
  <si>
    <t>Poly(vinyl chloride), not mixed with any other substances</t>
  </si>
  <si>
    <t>Oil-cake and other solid residues, whether or not ground or in the form of pellets, resulting from the extraction of soya-bean oil</t>
  </si>
  <si>
    <t>Soap in other forms</t>
  </si>
  <si>
    <t>Of an output exceeding 375 kVA</t>
  </si>
  <si>
    <t>Preparations suitable for infants or young children, put up for retail sale</t>
  </si>
  <si>
    <t>Other pasta</t>
  </si>
  <si>
    <t>Other Sugar confectionery (including white chocolate), not containing cocoa</t>
  </si>
  <si>
    <t>Top 50 Imported Non-Diamond Goods</t>
  </si>
  <si>
    <t>Other Non-Diamond Imports Goods</t>
  </si>
  <si>
    <t>Total Non-Diamond Imports</t>
  </si>
  <si>
    <t>Diamonds Imports</t>
  </si>
  <si>
    <t>Total Imports</t>
  </si>
  <si>
    <t>Other medicaments</t>
  </si>
  <si>
    <t>Copper ores and concentrates</t>
  </si>
  <si>
    <t>Disodium carbonate</t>
  </si>
  <si>
    <t xml:space="preserve">Other - Ignition wiring sets  and other wiring sets of a kind used in vehicles, aircraft or ships 
For a voltage exceeding 80 V but not exceeding 240 V 
</t>
  </si>
  <si>
    <t>Waste and Scrap of tinned iron or Steel</t>
  </si>
  <si>
    <t>Nickel ores and concentrates</t>
  </si>
  <si>
    <t>Bentonite</t>
  </si>
  <si>
    <t xml:space="preserve">Other Vehicles specially designed for travelling on snow; golf cars nd similar vehicles </t>
  </si>
  <si>
    <t>USA</t>
  </si>
  <si>
    <t>World</t>
  </si>
  <si>
    <t xml:space="preserve">Rest of World </t>
  </si>
  <si>
    <t xml:space="preserve">% Contribution </t>
  </si>
  <si>
    <t>Flow Type</t>
  </si>
  <si>
    <t>Imports</t>
  </si>
  <si>
    <t>71021000</t>
  </si>
  <si>
    <t>71022100</t>
  </si>
  <si>
    <t>71022900</t>
  </si>
  <si>
    <t>71023100</t>
  </si>
  <si>
    <t>71023900</t>
  </si>
  <si>
    <t>Total</t>
  </si>
  <si>
    <t>Imports CIF</t>
  </si>
  <si>
    <t>Imports FOB</t>
  </si>
  <si>
    <t>Freight</t>
  </si>
  <si>
    <t>Insurance</t>
  </si>
  <si>
    <t>Domestic Exports</t>
  </si>
  <si>
    <t>Re-Exports</t>
  </si>
  <si>
    <t>Total Export</t>
  </si>
  <si>
    <t>Trade Balance</t>
  </si>
  <si>
    <t>As at May 2024 Digest (P Million)</t>
  </si>
  <si>
    <t>Difference (P million)</t>
  </si>
  <si>
    <t>Difference as %</t>
  </si>
  <si>
    <t>Imports (CIF)</t>
  </si>
  <si>
    <t>Contribution (%) Against Total Non-Diamonds Imports</t>
  </si>
  <si>
    <t>Contribution (%) Against Total Imports</t>
  </si>
  <si>
    <t>27101230</t>
  </si>
  <si>
    <t>27101202</t>
  </si>
  <si>
    <t>25232900</t>
  </si>
  <si>
    <t>84303100</t>
  </si>
  <si>
    <t>10059010</t>
  </si>
  <si>
    <t>85444990</t>
  </si>
  <si>
    <t>27160000</t>
  </si>
  <si>
    <t>33049990</t>
  </si>
  <si>
    <t>87033390</t>
  </si>
  <si>
    <t>30039090</t>
  </si>
  <si>
    <t>87089990</t>
  </si>
  <si>
    <t>10063000</t>
  </si>
  <si>
    <t>87042181</t>
  </si>
  <si>
    <t>15121910</t>
  </si>
  <si>
    <t>34029000</t>
  </si>
  <si>
    <t>17011300</t>
  </si>
  <si>
    <t>38221900</t>
  </si>
  <si>
    <t>27101252</t>
  </si>
  <si>
    <t>84749000</t>
  </si>
  <si>
    <t>22030090</t>
  </si>
  <si>
    <t>84303900</t>
  </si>
  <si>
    <t>10059090</t>
  </si>
  <si>
    <t>22060081</t>
  </si>
  <si>
    <t>44071100</t>
  </si>
  <si>
    <t>85171310</t>
  </si>
  <si>
    <t>73089099</t>
  </si>
  <si>
    <t>09109900</t>
  </si>
  <si>
    <t>87012220</t>
  </si>
  <si>
    <t>85176290</t>
  </si>
  <si>
    <t>27111390</t>
  </si>
  <si>
    <t>39269099</t>
  </si>
  <si>
    <t>84713090</t>
  </si>
  <si>
    <t>74081100</t>
  </si>
  <si>
    <t>10079000</t>
  </si>
  <si>
    <t>39041000</t>
  </si>
  <si>
    <t>23040000</t>
  </si>
  <si>
    <t>34012000</t>
  </si>
  <si>
    <t>85021300</t>
  </si>
  <si>
    <t>19011000</t>
  </si>
  <si>
    <t>48181000</t>
  </si>
  <si>
    <t>19023000</t>
  </si>
  <si>
    <t>17049000</t>
  </si>
  <si>
    <t>21032000</t>
  </si>
  <si>
    <t>BW Pula(Million)</t>
  </si>
  <si>
    <t>April</t>
  </si>
  <si>
    <t xml:space="preserve">Other </t>
  </si>
  <si>
    <t>Rail Transport</t>
  </si>
  <si>
    <t>Road Transport</t>
  </si>
  <si>
    <t>Air Transport</t>
  </si>
  <si>
    <t>Import</t>
  </si>
  <si>
    <t>Value(BWP)</t>
  </si>
  <si>
    <t>Mode of Transport</t>
  </si>
  <si>
    <t>Eswatini</t>
  </si>
  <si>
    <t>Rest of  World</t>
  </si>
  <si>
    <t>Other Monitors and projectors</t>
  </si>
  <si>
    <t>Copper waste and scrap Of refined copper</t>
  </si>
  <si>
    <t xml:space="preserve">Other copper waste and scrap </t>
  </si>
  <si>
    <t>Other Ferrous waste and scrap; remelting scrap ingots of iron or steel</t>
  </si>
  <si>
    <t>Other parts suitable for use solely or principally with the machinery of headings 84.25 to 84.30:</t>
  </si>
  <si>
    <t>Other motor cars and other motor vehicles principally designed for the transport of persons</t>
  </si>
  <si>
    <t xml:space="preserve">Other- Dumpers designed for off-highway use </t>
  </si>
  <si>
    <t>Other Insulated (including enameled or anodised) wire, cable (including co-axial cable</t>
  </si>
  <si>
    <t>Other, used vehicles of cylinder capacity exceeding 2500 cm</t>
  </si>
  <si>
    <t>Other Parts and accessories of the motor vehicles of headings 87.01 to 87.05</t>
  </si>
  <si>
    <t>Other Diagnostic or laboratory reagents on a backing, prepared diagnostic or laboratory reagents whether or not on a backing (excluding those of heading 30.02 or 30.06); certified reference materials</t>
  </si>
  <si>
    <t>Parts of  Mixing or kneading machines</t>
  </si>
  <si>
    <t>Other  coal or rock cutter and tunneling machinery</t>
  </si>
  <si>
    <t>Other Machines for the reception</t>
  </si>
  <si>
    <t>Toilet paper</t>
  </si>
  <si>
    <t>Tomato Ketchup and other Tomato sauces</t>
  </si>
  <si>
    <t>Other auxiliary plant for use with boilers of heading 84.02 or 84.03</t>
  </si>
  <si>
    <t>Other  electric conductors ,for a voltage exceeding 100V</t>
  </si>
  <si>
    <t>Other parts of bits (excluding parts for raise boring and other incorporating cermet</t>
  </si>
  <si>
    <t xml:space="preserve">Other parts of boring or sinking machinery </t>
  </si>
  <si>
    <t>Table C1: Transit Trade by Border Post – June 2024 (Million Pula)</t>
  </si>
  <si>
    <t>Table C2: Transit by Chapter – June 2024 (Million Pula)</t>
  </si>
  <si>
    <t>As at June 2024 Digest (P Million)</t>
  </si>
  <si>
    <t>Table A: Data Revision:  April and May 2024 (Million Pula)</t>
  </si>
  <si>
    <t>Table B: Trade by Mode of Transport – June 2024 (Million Pula)</t>
  </si>
  <si>
    <t>Table 1.0: Total Merchandise Trade – January 2022 to June 2024 (Million Pula)</t>
  </si>
  <si>
    <t>Table 2.1: Principal Import Commodity Groups – January 2022 to June 2024 (Million Pula)</t>
  </si>
  <si>
    <t>Table 2.2 Principal Export Commodity Groups – January 2022 to June 2024 (Million Pula)</t>
  </si>
  <si>
    <t>Table 2.3: Diamonds Trade – January 2022 to June 2024 (Million Pula)</t>
  </si>
  <si>
    <t xml:space="preserve">Table 3.1A: Total Imports by Country, Region and Principal Import Commodity Groups -June 2024 (Million Pula) </t>
  </si>
  <si>
    <t>Table 3.1B: Principal Import Commodity Groups as a Percentage of Total Imports at Country and Regional Level – June 2024</t>
  </si>
  <si>
    <t>Table 3.2A: Total Exports by Country, Region and Principal Export Commodity Groups – June 2024 (Million Pula)</t>
  </si>
  <si>
    <t>Table 3.2B: Principal Export Commodity Groups as a Percentage of Total Exports at Country and Regional Level – June 2024</t>
  </si>
  <si>
    <t xml:space="preserve">Table 4.1 A: Top Imported Goods (Excluding Diamonds) – June 2024 (Million Pula) </t>
  </si>
  <si>
    <t>Table 4.1 B: Top Exported Goods (Excluding Diamonds) – June 2024 (Million Pula)</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</si>
</sst>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_(* #,##0.00_);_(* \(#,##0.00\);_(* &quot;-&quot;??_);_(@_)"/>
    <numFmt numFmtId="165" formatCode="#,##0.0_);[Red]\(#,##0.0\)"/>
    <numFmt numFmtId="166" formatCode="#,##0.0"/>
    <numFmt numFmtId="167" formatCode="_ * #,##0.00_ ;_ * \-#,##0.00_ ;_ * &quot;-&quot;??_ ;_ @_ "/>
    <numFmt numFmtId="168" formatCode="_(* #,##0.0_);_(* \(#,##0.0\);_(* &quot;-&quot;??_);_(@_)"/>
  </numFmts>
  <fonts count="13" x14ac:knownFonts="1">
    <font>
      <sz val="11"/>
      <color theme="1"/>
      <name val="Calibri"/>
      <family val="2"/>
      <scheme val="minor"/>
    </font>
    <font>
      <sz val="11"/>
      <color theme="1"/>
      <name val="Calibri"/>
      <family val="2"/>
      <scheme val="minor"/>
    </font>
    <font>
      <b/>
      <sz val="11"/>
      <color theme="1"/>
      <name val="Calibri"/>
      <family val="2"/>
      <scheme val="minor"/>
    </font>
    <font>
      <sz val="10"/>
      <color theme="1"/>
      <name val="Century Gothic"/>
      <family val="2"/>
    </font>
    <font>
      <b/>
      <sz val="10"/>
      <color theme="1"/>
      <name val="Century Gothic"/>
      <family val="2"/>
    </font>
    <font>
      <sz val="10"/>
      <color theme="1"/>
      <name val="Calibri"/>
      <family val="2"/>
      <scheme val="minor"/>
    </font>
    <font>
      <sz val="11"/>
      <color theme="1"/>
      <name val="Century Gothic"/>
      <family val="2"/>
    </font>
    <font>
      <sz val="10"/>
      <color rgb="FF000000"/>
      <name val="Century Gothic"/>
      <family val="2"/>
    </font>
    <font>
      <b/>
      <sz val="11"/>
      <color theme="1"/>
      <name val="Century Gothic"/>
      <family val="2"/>
    </font>
    <font>
      <sz val="11"/>
      <color rgb="FF000000"/>
      <name val="Century Gothic"/>
      <family val="2"/>
    </font>
    <font>
      <b/>
      <sz val="11"/>
      <name val="Century Gothic"/>
      <family val="2"/>
    </font>
    <font>
      <b/>
      <sz val="12"/>
      <color theme="1"/>
      <name val="Century Gothic"/>
      <family val="2"/>
    </font>
    <font>
      <b/>
      <sz val="12"/>
      <name val="Century Gothic"/>
      <family val="2"/>
    </font>
  </fonts>
  <fills count="3">
    <fill>
      <patternFill patternType="none"/>
    </fill>
    <fill>
      <patternFill patternType="gray125"/>
    </fill>
    <fill>
      <patternFill patternType="solid">
        <fgColor rgb="FFFF0000"/>
        <bgColor indexed="64"/>
      </patternFill>
    </fill>
  </fills>
  <borders count="25">
    <border>
      <left/>
      <right/>
      <top/>
      <bottom/>
      <diagonal/>
    </border>
    <border>
      <left/>
      <right/>
      <top style="thin">
        <color indexed="64"/>
      </top>
      <bottom style="thin">
        <color indexed="64"/>
      </bottom>
      <diagonal/>
    </border>
    <border>
      <left/>
      <right/>
      <top style="thin">
        <color indexed="64"/>
      </top>
      <bottom style="medium">
        <color indexed="64"/>
      </bottom>
      <diagonal/>
    </border>
    <border>
      <left/>
      <right/>
      <top style="thin">
        <color indexed="64"/>
      </top>
      <bottom style="double">
        <color indexed="64"/>
      </bottom>
      <diagonal/>
    </border>
    <border>
      <left/>
      <right/>
      <top/>
      <bottom style="thin">
        <color indexed="64"/>
      </bottom>
      <diagonal/>
    </border>
    <border>
      <left/>
      <right/>
      <top style="thin">
        <color indexed="64"/>
      </top>
      <bottom/>
      <diagonal/>
    </border>
    <border>
      <left/>
      <right/>
      <top/>
      <bottom style="double">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bottom style="thin">
        <color indexed="64"/>
      </bottom>
      <diagonal/>
    </border>
    <border>
      <left/>
      <right/>
      <top/>
      <bottom style="medium">
        <color indexed="64"/>
      </bottom>
      <diagonal/>
    </border>
  </borders>
  <cellStyleXfs count="3">
    <xf numFmtId="0" fontId="0" fillId="0" borderId="0"/>
    <xf numFmtId="164" fontId="1" fillId="0" borderId="0" applyFont="0" applyFill="0" applyBorder="0" applyAlignment="0" applyProtection="0"/>
    <xf numFmtId="167" fontId="1" fillId="0" borderId="0" applyFont="0" applyFill="0" applyBorder="0" applyAlignment="0" applyProtection="0"/>
  </cellStyleXfs>
  <cellXfs count="142">
    <xf numFmtId="0" fontId="0" fillId="0" borderId="0" xfId="0"/>
    <xf numFmtId="0" fontId="5" fillId="0" borderId="0" xfId="0" applyFont="1"/>
    <xf numFmtId="0" fontId="3" fillId="0" borderId="0" xfId="0" applyFont="1"/>
    <xf numFmtId="0" fontId="0" fillId="0" borderId="0" xfId="0" applyFill="1"/>
    <xf numFmtId="0" fontId="4" fillId="0" borderId="1" xfId="0" applyFont="1" applyBorder="1"/>
    <xf numFmtId="0" fontId="4" fillId="0" borderId="0" xfId="0" applyFont="1" applyBorder="1"/>
    <xf numFmtId="0" fontId="3" fillId="0" borderId="0" xfId="0" applyFont="1" applyAlignment="1">
      <alignment horizontal="left"/>
    </xf>
    <xf numFmtId="0" fontId="0" fillId="0" borderId="0" xfId="0" applyAlignment="1">
      <alignment horizontal="left"/>
    </xf>
    <xf numFmtId="0" fontId="4" fillId="0" borderId="4" xfId="0" applyFont="1" applyBorder="1"/>
    <xf numFmtId="0" fontId="0" fillId="0" borderId="0" xfId="0"/>
    <xf numFmtId="166" fontId="0" fillId="0" borderId="0" xfId="0" applyNumberFormat="1" applyAlignment="1">
      <alignment horizontal="left"/>
    </xf>
    <xf numFmtId="0" fontId="3" fillId="0" borderId="0" xfId="0" applyFont="1" applyFill="1"/>
    <xf numFmtId="166" fontId="0" fillId="0" borderId="0" xfId="0" applyNumberFormat="1"/>
    <xf numFmtId="166" fontId="2" fillId="0" borderId="0" xfId="0" applyNumberFormat="1" applyFont="1"/>
    <xf numFmtId="165" fontId="6" fillId="0" borderId="0" xfId="0" applyNumberFormat="1" applyFont="1"/>
    <xf numFmtId="0" fontId="0" fillId="0" borderId="0" xfId="0"/>
    <xf numFmtId="0" fontId="4" fillId="0" borderId="17" xfId="0" applyFont="1" applyBorder="1"/>
    <xf numFmtId="0" fontId="4" fillId="0" borderId="16" xfId="0" applyFont="1" applyBorder="1"/>
    <xf numFmtId="0" fontId="3" fillId="0" borderId="18" xfId="0" applyFont="1" applyBorder="1"/>
    <xf numFmtId="0" fontId="4" fillId="0" borderId="8" xfId="0" applyFont="1" applyBorder="1"/>
    <xf numFmtId="0" fontId="4" fillId="0" borderId="19" xfId="0" applyFont="1" applyBorder="1"/>
    <xf numFmtId="166" fontId="3" fillId="0" borderId="18" xfId="0" applyNumberFormat="1" applyFont="1" applyBorder="1"/>
    <xf numFmtId="166" fontId="4" fillId="0" borderId="19" xfId="0" applyNumberFormat="1" applyFont="1" applyBorder="1"/>
    <xf numFmtId="0" fontId="3" fillId="0" borderId="16" xfId="0" applyFont="1" applyBorder="1"/>
    <xf numFmtId="166" fontId="3" fillId="0" borderId="16" xfId="0" applyNumberFormat="1" applyFont="1" applyBorder="1"/>
    <xf numFmtId="166" fontId="3" fillId="0" borderId="8" xfId="0" applyNumberFormat="1" applyFont="1" applyBorder="1"/>
    <xf numFmtId="166" fontId="3" fillId="0" borderId="17" xfId="0" applyNumberFormat="1" applyFont="1" applyBorder="1"/>
    <xf numFmtId="0" fontId="4" fillId="0" borderId="22" xfId="0" applyFont="1" applyBorder="1"/>
    <xf numFmtId="0" fontId="3" fillId="0" borderId="20" xfId="0" applyFont="1" applyBorder="1"/>
    <xf numFmtId="166" fontId="3" fillId="0" borderId="20" xfId="0" applyNumberFormat="1" applyFont="1" applyBorder="1"/>
    <xf numFmtId="166" fontId="3" fillId="0" borderId="21" xfId="0" applyNumberFormat="1" applyFont="1" applyBorder="1"/>
    <xf numFmtId="166" fontId="3" fillId="0" borderId="23" xfId="0" applyNumberFormat="1" applyFont="1" applyBorder="1"/>
    <xf numFmtId="0" fontId="3" fillId="0" borderId="16" xfId="0" applyFont="1" applyFill="1" applyBorder="1"/>
    <xf numFmtId="0" fontId="4" fillId="0" borderId="16" xfId="0" applyFont="1" applyBorder="1" applyAlignment="1">
      <alignment horizontal="center"/>
    </xf>
    <xf numFmtId="0" fontId="4" fillId="0" borderId="17" xfId="0" applyFont="1" applyBorder="1" applyAlignment="1">
      <alignment horizontal="center"/>
    </xf>
    <xf numFmtId="0" fontId="4" fillId="0" borderId="1" xfId="0" applyFont="1" applyFill="1" applyBorder="1"/>
    <xf numFmtId="0" fontId="7" fillId="0" borderId="0" xfId="0" applyFont="1" applyFill="1"/>
    <xf numFmtId="0" fontId="4" fillId="0" borderId="1" xfId="0" applyFont="1" applyBorder="1" applyAlignment="1">
      <alignment wrapText="1"/>
    </xf>
    <xf numFmtId="165" fontId="3" fillId="0" borderId="0" xfId="0" applyNumberFormat="1" applyFont="1" applyAlignment="1">
      <alignment horizontal="right"/>
    </xf>
    <xf numFmtId="165" fontId="4" fillId="0" borderId="1" xfId="0" applyNumberFormat="1" applyFont="1" applyBorder="1" applyAlignment="1">
      <alignment horizontal="right"/>
    </xf>
    <xf numFmtId="0" fontId="6" fillId="0" borderId="0" xfId="0" applyFont="1"/>
    <xf numFmtId="0" fontId="6" fillId="0" borderId="0" xfId="0" applyFont="1" applyBorder="1"/>
    <xf numFmtId="0" fontId="8" fillId="0" borderId="0" xfId="0" applyFont="1" applyBorder="1"/>
    <xf numFmtId="0" fontId="6" fillId="0" borderId="0" xfId="0" applyFont="1" applyAlignment="1">
      <alignment horizontal="left"/>
    </xf>
    <xf numFmtId="166" fontId="6" fillId="0" borderId="0" xfId="0" applyNumberFormat="1" applyFont="1" applyBorder="1"/>
    <xf numFmtId="0" fontId="8" fillId="0" borderId="1" xfId="0" applyFont="1" applyBorder="1"/>
    <xf numFmtId="0" fontId="8" fillId="0" borderId="1" xfId="0" applyFont="1" applyBorder="1" applyAlignment="1">
      <alignment wrapText="1"/>
    </xf>
    <xf numFmtId="166" fontId="6" fillId="0" borderId="0" xfId="0" applyNumberFormat="1" applyFont="1" applyAlignment="1">
      <alignment horizontal="right"/>
    </xf>
    <xf numFmtId="166" fontId="6" fillId="0" borderId="0" xfId="0" applyNumberFormat="1" applyFont="1"/>
    <xf numFmtId="166" fontId="8" fillId="0" borderId="1" xfId="0" applyNumberFormat="1" applyFont="1" applyBorder="1" applyAlignment="1">
      <alignment horizontal="right"/>
    </xf>
    <xf numFmtId="166" fontId="8" fillId="0" borderId="0" xfId="0" applyNumberFormat="1" applyFont="1" applyBorder="1"/>
    <xf numFmtId="166" fontId="8" fillId="0" borderId="5" xfId="0" applyNumberFormat="1" applyFont="1" applyBorder="1" applyAlignment="1">
      <alignment horizontal="right"/>
    </xf>
    <xf numFmtId="0" fontId="0" fillId="0" borderId="0" xfId="0" applyFont="1"/>
    <xf numFmtId="165" fontId="6" fillId="0" borderId="0" xfId="0" applyNumberFormat="1" applyFont="1" applyAlignment="1">
      <alignment horizontal="left"/>
    </xf>
    <xf numFmtId="165" fontId="6" fillId="0" borderId="0" xfId="0" applyNumberFormat="1" applyFont="1" applyAlignment="1">
      <alignment horizontal="right"/>
    </xf>
    <xf numFmtId="165" fontId="6" fillId="0" borderId="0" xfId="0" applyNumberFormat="1" applyFont="1" applyFill="1" applyAlignment="1">
      <alignment horizontal="right"/>
    </xf>
    <xf numFmtId="0" fontId="8" fillId="0" borderId="0" xfId="0" applyFont="1"/>
    <xf numFmtId="165" fontId="8" fillId="0" borderId="0" xfId="0" applyNumberFormat="1" applyFont="1" applyAlignment="1">
      <alignment horizontal="left"/>
    </xf>
    <xf numFmtId="165" fontId="8" fillId="0" borderId="1" xfId="0" applyNumberFormat="1" applyFont="1" applyBorder="1" applyAlignment="1">
      <alignment horizontal="right"/>
    </xf>
    <xf numFmtId="165" fontId="8" fillId="0" borderId="1" xfId="0" applyNumberFormat="1" applyFont="1" applyBorder="1" applyAlignment="1">
      <alignment horizontal="left"/>
    </xf>
    <xf numFmtId="165" fontId="8" fillId="0" borderId="0" xfId="0" applyNumberFormat="1" applyFont="1" applyBorder="1" applyAlignment="1">
      <alignment horizontal="left"/>
    </xf>
    <xf numFmtId="0" fontId="8" fillId="0" borderId="4" xfId="0" applyFont="1" applyBorder="1"/>
    <xf numFmtId="165" fontId="8" fillId="0" borderId="4" xfId="0" applyNumberFormat="1" applyFont="1" applyBorder="1" applyAlignment="1">
      <alignment horizontal="left"/>
    </xf>
    <xf numFmtId="0" fontId="8" fillId="0" borderId="1" xfId="0" applyFont="1" applyBorder="1" applyAlignment="1">
      <alignment horizontal="right" wrapText="1"/>
    </xf>
    <xf numFmtId="0" fontId="8" fillId="0" borderId="3" xfId="0" applyFont="1" applyBorder="1" applyAlignment="1">
      <alignment wrapText="1"/>
    </xf>
    <xf numFmtId="166" fontId="8" fillId="0" borderId="3" xfId="0" applyNumberFormat="1" applyFont="1" applyBorder="1" applyAlignment="1">
      <alignment wrapText="1"/>
    </xf>
    <xf numFmtId="0" fontId="6" fillId="0" borderId="0" xfId="0" applyFont="1" applyFill="1"/>
    <xf numFmtId="0" fontId="9" fillId="0" borderId="0" xfId="0" applyFont="1"/>
    <xf numFmtId="166" fontId="6" fillId="0" borderId="0" xfId="0" applyNumberFormat="1" applyFont="1" applyFill="1" applyAlignment="1">
      <alignment horizontal="right"/>
    </xf>
    <xf numFmtId="0" fontId="8" fillId="0" borderId="5" xfId="0" applyFont="1" applyBorder="1"/>
    <xf numFmtId="165" fontId="8" fillId="0" borderId="5" xfId="0" applyNumberFormat="1" applyFont="1" applyBorder="1" applyAlignment="1">
      <alignment horizontal="right"/>
    </xf>
    <xf numFmtId="166" fontId="8" fillId="0" borderId="4" xfId="0" applyNumberFormat="1" applyFont="1" applyBorder="1" applyAlignment="1">
      <alignment horizontal="right"/>
    </xf>
    <xf numFmtId="0" fontId="8" fillId="0" borderId="4" xfId="0" applyFont="1" applyBorder="1" applyAlignment="1">
      <alignment horizontal="right"/>
    </xf>
    <xf numFmtId="0" fontId="8" fillId="0" borderId="6" xfId="0" applyFont="1" applyBorder="1"/>
    <xf numFmtId="166" fontId="8" fillId="0" borderId="6" xfId="0" applyNumberFormat="1" applyFont="1" applyBorder="1" applyAlignment="1">
      <alignment horizontal="right"/>
    </xf>
    <xf numFmtId="0" fontId="8" fillId="0" borderId="6" xfId="0" applyFont="1" applyBorder="1" applyAlignment="1">
      <alignment horizontal="right"/>
    </xf>
    <xf numFmtId="166" fontId="6" fillId="0" borderId="0" xfId="0" applyNumberFormat="1" applyFont="1" applyAlignment="1">
      <alignment horizontal="left"/>
    </xf>
    <xf numFmtId="166" fontId="3" fillId="0" borderId="8" xfId="0" applyNumberFormat="1" applyFont="1" applyFill="1" applyBorder="1" applyAlignment="1">
      <alignment horizontal="right"/>
    </xf>
    <xf numFmtId="166" fontId="3" fillId="0" borderId="17" xfId="0" applyNumberFormat="1" applyFont="1" applyFill="1" applyBorder="1" applyAlignment="1">
      <alignment horizontal="right"/>
    </xf>
    <xf numFmtId="166" fontId="4" fillId="0" borderId="8" xfId="0" applyNumberFormat="1" applyFont="1" applyBorder="1" applyAlignment="1">
      <alignment horizontal="right"/>
    </xf>
    <xf numFmtId="0" fontId="10" fillId="0" borderId="0" xfId="0" applyFont="1" applyAlignment="1">
      <alignment vertical="center"/>
    </xf>
    <xf numFmtId="165" fontId="6" fillId="0" borderId="0" xfId="1" applyNumberFormat="1" applyFont="1"/>
    <xf numFmtId="165" fontId="8" fillId="0" borderId="11" xfId="1" applyNumberFormat="1" applyFont="1" applyBorder="1"/>
    <xf numFmtId="165" fontId="8" fillId="0" borderId="7" xfId="1" applyNumberFormat="1" applyFont="1" applyBorder="1"/>
    <xf numFmtId="165" fontId="8" fillId="0" borderId="8" xfId="1" applyNumberFormat="1" applyFont="1" applyBorder="1" applyAlignment="1">
      <alignment wrapText="1"/>
    </xf>
    <xf numFmtId="165" fontId="8" fillId="0" borderId="14" xfId="1" applyNumberFormat="1" applyFont="1" applyBorder="1" applyAlignment="1">
      <alignment wrapText="1"/>
    </xf>
    <xf numFmtId="165" fontId="6" fillId="0" borderId="9" xfId="0" applyNumberFormat="1" applyFont="1" applyBorder="1"/>
    <xf numFmtId="165" fontId="6" fillId="0" borderId="10" xfId="0" applyNumberFormat="1" applyFont="1" applyBorder="1"/>
    <xf numFmtId="165" fontId="6" fillId="0" borderId="10" xfId="1" applyNumberFormat="1" applyFont="1" applyBorder="1"/>
    <xf numFmtId="165" fontId="6" fillId="0" borderId="10" xfId="1" applyNumberFormat="1" applyFont="1" applyFill="1" applyBorder="1"/>
    <xf numFmtId="165" fontId="6" fillId="0" borderId="15" xfId="1" applyNumberFormat="1" applyFont="1" applyBorder="1"/>
    <xf numFmtId="168" fontId="6" fillId="0" borderId="0" xfId="1" applyNumberFormat="1" applyFont="1"/>
    <xf numFmtId="0" fontId="6" fillId="0" borderId="1" xfId="0" applyFont="1" applyBorder="1"/>
    <xf numFmtId="165" fontId="6" fillId="0" borderId="1" xfId="0" applyNumberFormat="1" applyFont="1" applyBorder="1" applyAlignment="1">
      <alignment horizontal="right"/>
    </xf>
    <xf numFmtId="0" fontId="8" fillId="0" borderId="2" xfId="0" applyFont="1" applyBorder="1"/>
    <xf numFmtId="0" fontId="8" fillId="0" borderId="2" xfId="0" applyFont="1" applyBorder="1" applyAlignment="1">
      <alignment horizontal="right" wrapText="1"/>
    </xf>
    <xf numFmtId="165" fontId="6" fillId="0" borderId="0" xfId="0" applyNumberFormat="1" applyFont="1" applyFill="1" applyBorder="1"/>
    <xf numFmtId="0" fontId="6" fillId="0" borderId="0" xfId="0" applyFont="1" applyFill="1" applyBorder="1"/>
    <xf numFmtId="165" fontId="6" fillId="0" borderId="0" xfId="1" applyNumberFormat="1" applyFont="1" applyFill="1" applyBorder="1"/>
    <xf numFmtId="166" fontId="6" fillId="0" borderId="0" xfId="0" applyNumberFormat="1" applyFont="1" applyFill="1" applyBorder="1"/>
    <xf numFmtId="166" fontId="8" fillId="0" borderId="2" xfId="0" applyNumberFormat="1" applyFont="1" applyBorder="1" applyAlignment="1">
      <alignment horizontal="right"/>
    </xf>
    <xf numFmtId="165" fontId="8" fillId="0" borderId="0" xfId="1" applyNumberFormat="1" applyFont="1" applyFill="1" applyBorder="1"/>
    <xf numFmtId="165" fontId="8" fillId="0" borderId="0" xfId="0" applyNumberFormat="1" applyFont="1" applyFill="1" applyBorder="1"/>
    <xf numFmtId="0" fontId="8" fillId="0" borderId="2" xfId="0" applyFont="1" applyFill="1" applyBorder="1"/>
    <xf numFmtId="166" fontId="8" fillId="0" borderId="2" xfId="0" applyNumberFormat="1" applyFont="1" applyFill="1" applyBorder="1" applyAlignment="1">
      <alignment horizontal="right"/>
    </xf>
    <xf numFmtId="0" fontId="8" fillId="0" borderId="5" xfId="0" applyFont="1" applyFill="1" applyBorder="1"/>
    <xf numFmtId="166" fontId="8" fillId="0" borderId="5" xfId="0" applyNumberFormat="1" applyFont="1" applyFill="1" applyBorder="1" applyAlignment="1">
      <alignment horizontal="right"/>
    </xf>
    <xf numFmtId="0" fontId="8" fillId="0" borderId="3" xfId="0" applyFont="1" applyFill="1" applyBorder="1"/>
    <xf numFmtId="165" fontId="8" fillId="0" borderId="3" xfId="0" applyNumberFormat="1" applyFont="1" applyFill="1" applyBorder="1" applyAlignment="1">
      <alignment horizontal="right"/>
    </xf>
    <xf numFmtId="165" fontId="8" fillId="0" borderId="0" xfId="0" applyNumberFormat="1" applyFont="1" applyFill="1" applyBorder="1" applyAlignment="1">
      <alignment horizontal="left"/>
    </xf>
    <xf numFmtId="0" fontId="8" fillId="0" borderId="3" xfId="0" applyFont="1" applyBorder="1"/>
    <xf numFmtId="165" fontId="8" fillId="0" borderId="3" xfId="0" applyNumberFormat="1" applyFont="1" applyBorder="1" applyAlignment="1">
      <alignment horizontal="right"/>
    </xf>
    <xf numFmtId="0" fontId="6" fillId="0" borderId="0" xfId="0" applyFont="1" applyAlignment="1">
      <alignment horizontal="right"/>
    </xf>
    <xf numFmtId="0" fontId="6" fillId="0" borderId="24" xfId="0" applyFont="1" applyBorder="1"/>
    <xf numFmtId="166" fontId="6" fillId="0" borderId="24" xfId="0" applyNumberFormat="1" applyFont="1" applyBorder="1" applyAlignment="1">
      <alignment horizontal="right"/>
    </xf>
    <xf numFmtId="0" fontId="8" fillId="0" borderId="1" xfId="0" applyFont="1" applyFill="1" applyBorder="1" applyAlignment="1">
      <alignment wrapText="1"/>
    </xf>
    <xf numFmtId="166" fontId="6" fillId="0" borderId="0" xfId="0" applyNumberFormat="1" applyFont="1" applyFill="1" applyBorder="1" applyAlignment="1">
      <alignment horizontal="right"/>
    </xf>
    <xf numFmtId="0" fontId="6" fillId="0" borderId="0" xfId="0" applyFont="1" applyFill="1" applyAlignment="1">
      <alignment horizontal="left"/>
    </xf>
    <xf numFmtId="165" fontId="8" fillId="0" borderId="1" xfId="0" applyNumberFormat="1" applyFont="1" applyFill="1" applyBorder="1"/>
    <xf numFmtId="166" fontId="8" fillId="0" borderId="1" xfId="0" applyNumberFormat="1" applyFont="1" applyFill="1" applyBorder="1" applyAlignment="1">
      <alignment horizontal="right"/>
    </xf>
    <xf numFmtId="0" fontId="6" fillId="2" borderId="0" xfId="0" applyFont="1" applyFill="1"/>
    <xf numFmtId="165" fontId="8" fillId="0" borderId="3" xfId="0" applyNumberFormat="1" applyFont="1" applyFill="1" applyBorder="1"/>
    <xf numFmtId="165" fontId="6" fillId="0" borderId="3" xfId="0" applyNumberFormat="1" applyFont="1" applyFill="1" applyBorder="1" applyAlignment="1">
      <alignment horizontal="right"/>
    </xf>
    <xf numFmtId="165" fontId="8" fillId="0" borderId="4" xfId="0" applyNumberFormat="1" applyFont="1" applyFill="1" applyBorder="1"/>
    <xf numFmtId="165" fontId="8" fillId="0" borderId="4" xfId="0" applyNumberFormat="1" applyFont="1" applyFill="1" applyBorder="1" applyAlignment="1">
      <alignment horizontal="right"/>
    </xf>
    <xf numFmtId="165" fontId="6" fillId="0" borderId="4" xfId="0" applyNumberFormat="1" applyFont="1" applyFill="1" applyBorder="1" applyAlignment="1">
      <alignment horizontal="right"/>
    </xf>
    <xf numFmtId="0" fontId="8" fillId="0" borderId="0" xfId="0" applyFont="1" applyFill="1" applyBorder="1"/>
    <xf numFmtId="165" fontId="6" fillId="0" borderId="0" xfId="0" applyNumberFormat="1" applyFont="1" applyFill="1" applyBorder="1" applyAlignment="1">
      <alignment horizontal="right"/>
    </xf>
    <xf numFmtId="0" fontId="8" fillId="0" borderId="24" xfId="0" applyFont="1" applyFill="1" applyBorder="1"/>
    <xf numFmtId="165" fontId="6" fillId="0" borderId="24" xfId="0" applyNumberFormat="1" applyFont="1" applyFill="1" applyBorder="1" applyAlignment="1">
      <alignment horizontal="right"/>
    </xf>
    <xf numFmtId="0" fontId="6" fillId="0" borderId="0" xfId="0" applyFont="1" applyFill="1" applyBorder="1" applyAlignment="1">
      <alignment horizontal="left"/>
    </xf>
    <xf numFmtId="0" fontId="10" fillId="0" borderId="0" xfId="0" applyFont="1" applyAlignment="1">
      <alignment horizontal="center" vertical="center"/>
    </xf>
    <xf numFmtId="0" fontId="11" fillId="0" borderId="0" xfId="0" applyFont="1"/>
    <xf numFmtId="0" fontId="12" fillId="0" borderId="0" xfId="0" applyFont="1" applyAlignment="1">
      <alignment horizontal="center" vertical="center"/>
    </xf>
    <xf numFmtId="0" fontId="12" fillId="0" borderId="0" xfId="0" applyFont="1" applyAlignment="1">
      <alignment horizontal="right" vertical="center"/>
    </xf>
    <xf numFmtId="165" fontId="8" fillId="0" borderId="0" xfId="1" applyNumberFormat="1" applyFont="1"/>
    <xf numFmtId="165" fontId="8" fillId="0" borderId="12" xfId="1" applyNumberFormat="1" applyFont="1" applyBorder="1" applyAlignment="1">
      <alignment horizontal="center" wrapText="1"/>
    </xf>
    <xf numFmtId="165" fontId="8" fillId="0" borderId="12" xfId="1" applyNumberFormat="1" applyFont="1" applyBorder="1" applyAlignment="1">
      <alignment horizontal="center"/>
    </xf>
    <xf numFmtId="165" fontId="8" fillId="0" borderId="13" xfId="1" applyNumberFormat="1" applyFont="1" applyBorder="1" applyAlignment="1">
      <alignment horizontal="center"/>
    </xf>
    <xf numFmtId="0" fontId="8" fillId="0" borderId="1" xfId="0" applyFont="1" applyBorder="1" applyAlignment="1">
      <alignment horizontal="center"/>
    </xf>
    <xf numFmtId="0" fontId="4" fillId="0" borderId="16" xfId="0" applyFont="1" applyBorder="1" applyAlignment="1">
      <alignment horizontal="center"/>
    </xf>
    <xf numFmtId="0" fontId="4" fillId="0" borderId="17" xfId="0" applyFont="1" applyBorder="1" applyAlignment="1">
      <alignment horizontal="center"/>
    </xf>
  </cellXfs>
  <cellStyles count="3">
    <cellStyle name="Comma" xfId="1" builtinId="3"/>
    <cellStyle name="Comma 2" xfId="2"/>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3"/>
  <sheetViews>
    <sheetView workbookViewId="0">
      <selection activeCell="C8" sqref="C8"/>
    </sheetView>
  </sheetViews>
  <sheetFormatPr defaultRowHeight="39" customHeight="1" x14ac:dyDescent="0.3"/>
  <cols>
    <col min="1" max="2" width="10.140625" style="40" bestFit="1" customWidth="1"/>
    <col min="3" max="3" width="9.28515625" style="40" bestFit="1" customWidth="1"/>
    <col min="4" max="4" width="9.85546875" style="40" customWidth="1"/>
    <col min="5" max="5" width="10.140625" style="40" bestFit="1" customWidth="1"/>
    <col min="6" max="6" width="9.28515625" style="40" bestFit="1" customWidth="1"/>
    <col min="7" max="7" width="10.140625" style="40" bestFit="1" customWidth="1"/>
    <col min="8" max="8" width="10.7109375" style="40" bestFit="1" customWidth="1"/>
    <col min="9" max="9" width="9.140625" style="40"/>
    <col min="10" max="10" width="9.7109375" style="40" customWidth="1"/>
    <col min="11" max="12" width="9.140625" style="40"/>
    <col min="13" max="13" width="9.5703125" style="40" customWidth="1"/>
    <col min="14" max="16384" width="9.140625" style="40"/>
  </cols>
  <sheetData>
    <row r="1" spans="1:13" ht="16.5" customHeight="1" x14ac:dyDescent="0.3">
      <c r="A1" s="135" t="s">
        <v>394</v>
      </c>
      <c r="B1" s="135"/>
      <c r="C1" s="135"/>
      <c r="D1" s="135"/>
      <c r="E1" s="135"/>
      <c r="F1" s="135"/>
      <c r="G1" s="135"/>
      <c r="H1" s="81"/>
      <c r="I1" s="81"/>
      <c r="J1" s="81"/>
      <c r="K1" s="81"/>
      <c r="L1" s="81"/>
      <c r="M1" s="81"/>
    </row>
    <row r="2" spans="1:13" ht="15.75" customHeight="1" thickBot="1" x14ac:dyDescent="0.35">
      <c r="A2" s="81"/>
      <c r="B2" s="81"/>
      <c r="C2" s="81"/>
      <c r="D2" s="81"/>
      <c r="E2" s="81"/>
      <c r="F2" s="81"/>
      <c r="G2" s="81"/>
      <c r="H2" s="81"/>
      <c r="I2" s="81"/>
      <c r="J2" s="81"/>
      <c r="K2" s="81"/>
      <c r="L2" s="81"/>
      <c r="M2" s="81"/>
    </row>
    <row r="3" spans="1:13" ht="16.5" customHeight="1" x14ac:dyDescent="0.3">
      <c r="A3" s="82" t="s">
        <v>60</v>
      </c>
      <c r="B3" s="136" t="s">
        <v>311</v>
      </c>
      <c r="C3" s="136"/>
      <c r="D3" s="136"/>
      <c r="E3" s="136" t="s">
        <v>393</v>
      </c>
      <c r="F3" s="136"/>
      <c r="G3" s="136"/>
      <c r="H3" s="136" t="s">
        <v>312</v>
      </c>
      <c r="I3" s="136"/>
      <c r="J3" s="136"/>
      <c r="K3" s="137" t="s">
        <v>313</v>
      </c>
      <c r="L3" s="137"/>
      <c r="M3" s="138"/>
    </row>
    <row r="4" spans="1:13" ht="42.75" customHeight="1" x14ac:dyDescent="0.3">
      <c r="A4" s="83" t="s">
        <v>0</v>
      </c>
      <c r="B4" s="84" t="s">
        <v>314</v>
      </c>
      <c r="C4" s="84" t="s">
        <v>217</v>
      </c>
      <c r="D4" s="84" t="s">
        <v>310</v>
      </c>
      <c r="E4" s="84" t="s">
        <v>314</v>
      </c>
      <c r="F4" s="84" t="s">
        <v>217</v>
      </c>
      <c r="G4" s="84" t="s">
        <v>310</v>
      </c>
      <c r="H4" s="84" t="s">
        <v>314</v>
      </c>
      <c r="I4" s="84" t="s">
        <v>217</v>
      </c>
      <c r="J4" s="84" t="s">
        <v>310</v>
      </c>
      <c r="K4" s="84" t="s">
        <v>314</v>
      </c>
      <c r="L4" s="84" t="s">
        <v>217</v>
      </c>
      <c r="M4" s="85" t="s">
        <v>310</v>
      </c>
    </row>
    <row r="5" spans="1:13" ht="21.75" customHeight="1" thickBot="1" x14ac:dyDescent="0.35">
      <c r="A5" s="86" t="s">
        <v>361</v>
      </c>
      <c r="B5" s="87">
        <v>8118.098</v>
      </c>
      <c r="C5" s="87">
        <v>6368.18</v>
      </c>
      <c r="D5" s="87">
        <f>C5-B5</f>
        <v>-1749.9179999999997</v>
      </c>
      <c r="E5" s="87">
        <v>8125.4038640620001</v>
      </c>
      <c r="F5" s="87">
        <v>6497.9712048700003</v>
      </c>
      <c r="G5" s="88">
        <f>F5-E5</f>
        <v>-1627.4326591919998</v>
      </c>
      <c r="H5" s="89">
        <f>E5-B5</f>
        <v>7.3058640620001825</v>
      </c>
      <c r="I5" s="89">
        <f t="shared" ref="I5:J6" si="0">F5-C5</f>
        <v>129.79120487</v>
      </c>
      <c r="J5" s="89">
        <f t="shared" si="0"/>
        <v>122.48534080799982</v>
      </c>
      <c r="K5" s="88">
        <f t="shared" ref="K5:M6" si="1">H5/B5*100</f>
        <v>8.9994775401826668E-2</v>
      </c>
      <c r="L5" s="88">
        <f t="shared" si="1"/>
        <v>2.038120858235791</v>
      </c>
      <c r="M5" s="90">
        <f t="shared" si="1"/>
        <v>-6.9994903080029953</v>
      </c>
    </row>
    <row r="6" spans="1:13" ht="21" customHeight="1" thickBot="1" x14ac:dyDescent="0.35">
      <c r="A6" s="86" t="s">
        <v>19</v>
      </c>
      <c r="B6" s="87">
        <v>8267.0300000000007</v>
      </c>
      <c r="C6" s="87">
        <v>5909.6090000000004</v>
      </c>
      <c r="D6" s="87">
        <f>C6-B6</f>
        <v>-2357.4210000000003</v>
      </c>
      <c r="E6" s="87">
        <v>8445.7207465459996</v>
      </c>
      <c r="F6" s="87">
        <v>6470.1736370100007</v>
      </c>
      <c r="G6" s="88">
        <f>F6-E6</f>
        <v>-1975.547109535999</v>
      </c>
      <c r="H6" s="89">
        <f>E6-B6</f>
        <v>178.69074654599899</v>
      </c>
      <c r="I6" s="89">
        <f t="shared" si="0"/>
        <v>560.5646370100003</v>
      </c>
      <c r="J6" s="89">
        <f t="shared" si="0"/>
        <v>381.87389046400131</v>
      </c>
      <c r="K6" s="88">
        <f t="shared" si="1"/>
        <v>2.1614866106207304</v>
      </c>
      <c r="L6" s="88">
        <f t="shared" si="1"/>
        <v>9.4856468001520966</v>
      </c>
      <c r="M6" s="90">
        <f t="shared" si="1"/>
        <v>-16.198799046245931</v>
      </c>
    </row>
    <row r="11" spans="1:13" ht="39" customHeight="1" x14ac:dyDescent="0.3">
      <c r="A11" s="91"/>
      <c r="B11" s="91"/>
      <c r="C11" s="91"/>
      <c r="D11" s="91"/>
      <c r="E11" s="91"/>
      <c r="F11" s="91"/>
      <c r="G11" s="91"/>
      <c r="H11" s="91"/>
    </row>
    <row r="12" spans="1:13" ht="39" customHeight="1" x14ac:dyDescent="0.3">
      <c r="A12" s="91"/>
      <c r="B12" s="91"/>
      <c r="C12" s="91"/>
      <c r="D12" s="91"/>
      <c r="E12" s="91"/>
      <c r="F12" s="91"/>
      <c r="G12" s="91"/>
      <c r="H12" s="91"/>
    </row>
    <row r="13" spans="1:13" ht="39" customHeight="1" x14ac:dyDescent="0.3">
      <c r="A13" s="91"/>
      <c r="B13" s="91"/>
      <c r="C13" s="91"/>
      <c r="D13" s="91"/>
      <c r="E13" s="91"/>
      <c r="F13" s="91"/>
      <c r="G13" s="91"/>
      <c r="H13" s="91"/>
    </row>
  </sheetData>
  <mergeCells count="5">
    <mergeCell ref="A1:G1"/>
    <mergeCell ref="B3:D3"/>
    <mergeCell ref="E3:G3"/>
    <mergeCell ref="H3:J3"/>
    <mergeCell ref="K3:M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
  <sheetViews>
    <sheetView workbookViewId="0">
      <selection activeCell="B14" sqref="B14"/>
    </sheetView>
  </sheetViews>
  <sheetFormatPr defaultRowHeight="15" x14ac:dyDescent="0.25"/>
  <cols>
    <col min="1" max="1" width="14.42578125" bestFit="1" customWidth="1"/>
    <col min="2" max="2" width="11.5703125" customWidth="1"/>
    <col min="3" max="3" width="15.28515625" bestFit="1" customWidth="1"/>
    <col min="4" max="4" width="12.140625" customWidth="1"/>
    <col min="5" max="5" width="14.42578125" customWidth="1"/>
    <col min="6" max="6" width="11" bestFit="1" customWidth="1"/>
    <col min="11" max="11" width="9.140625" style="15"/>
  </cols>
  <sheetData>
    <row r="1" spans="1:6" x14ac:dyDescent="0.25">
      <c r="C1" s="133" t="s">
        <v>395</v>
      </c>
    </row>
    <row r="2" spans="1:6" x14ac:dyDescent="0.25">
      <c r="A2" s="15"/>
      <c r="B2" s="15"/>
      <c r="C2" s="15"/>
      <c r="D2" s="15"/>
      <c r="E2" s="15"/>
      <c r="F2" s="15"/>
    </row>
    <row r="3" spans="1:6" x14ac:dyDescent="0.25">
      <c r="A3" s="17" t="s">
        <v>295</v>
      </c>
      <c r="B3" s="140" t="s">
        <v>366</v>
      </c>
      <c r="C3" s="141"/>
      <c r="D3" s="140" t="s">
        <v>217</v>
      </c>
      <c r="E3" s="141"/>
      <c r="F3" s="15"/>
    </row>
    <row r="4" spans="1:6" x14ac:dyDescent="0.25">
      <c r="A4" s="27" t="s">
        <v>368</v>
      </c>
      <c r="B4" s="27" t="s">
        <v>367</v>
      </c>
      <c r="C4" s="27" t="s">
        <v>294</v>
      </c>
      <c r="D4" s="33" t="s">
        <v>367</v>
      </c>
      <c r="E4" s="34" t="s">
        <v>294</v>
      </c>
      <c r="F4" s="15"/>
    </row>
    <row r="5" spans="1:6" x14ac:dyDescent="0.25">
      <c r="A5" s="23" t="s">
        <v>363</v>
      </c>
      <c r="B5" s="24">
        <v>1189.3836287690001</v>
      </c>
      <c r="C5" s="24">
        <v>14.59869747654802</v>
      </c>
      <c r="D5" s="25">
        <v>25.453086719999998</v>
      </c>
      <c r="E5" s="26">
        <v>0.50237756033547742</v>
      </c>
      <c r="F5" s="15"/>
    </row>
    <row r="6" spans="1:6" x14ac:dyDescent="0.25">
      <c r="A6" s="23" t="s">
        <v>364</v>
      </c>
      <c r="B6" s="24">
        <v>5540.2650022449998</v>
      </c>
      <c r="C6" s="24">
        <v>68.002157379105725</v>
      </c>
      <c r="D6" s="25">
        <v>1636.1411357200002</v>
      </c>
      <c r="E6" s="26">
        <v>32.269378589633895</v>
      </c>
      <c r="F6" s="15"/>
    </row>
    <row r="7" spans="1:6" x14ac:dyDescent="0.25">
      <c r="A7" s="23" t="s">
        <v>365</v>
      </c>
      <c r="B7" s="24">
        <v>1417.5414226170001</v>
      </c>
      <c r="C7" s="24">
        <v>17.399145144346267</v>
      </c>
      <c r="D7" s="25">
        <v>3406.1360535399999</v>
      </c>
      <c r="E7" s="26">
        <v>67.228243850030651</v>
      </c>
      <c r="F7" s="15"/>
    </row>
    <row r="8" spans="1:6" x14ac:dyDescent="0.25">
      <c r="A8" s="28" t="s">
        <v>225</v>
      </c>
      <c r="B8" s="29">
        <v>8147.1900536309995</v>
      </c>
      <c r="C8" s="29">
        <v>100</v>
      </c>
      <c r="D8" s="30">
        <v>5067.7302759800004</v>
      </c>
      <c r="E8" s="31">
        <v>100</v>
      </c>
      <c r="F8" s="15"/>
    </row>
    <row r="9" spans="1:6" x14ac:dyDescent="0.25">
      <c r="A9" s="15"/>
      <c r="B9" s="15"/>
      <c r="C9" s="15"/>
      <c r="D9" s="15"/>
      <c r="E9" s="15"/>
      <c r="F9" s="15"/>
    </row>
    <row r="10" spans="1:6" x14ac:dyDescent="0.25">
      <c r="A10" s="15"/>
      <c r="B10" s="12"/>
      <c r="C10" s="12"/>
      <c r="D10" s="12"/>
      <c r="E10" s="12"/>
      <c r="F10" s="15"/>
    </row>
    <row r="11" spans="1:6" x14ac:dyDescent="0.25">
      <c r="A11" s="15"/>
      <c r="B11" s="15"/>
      <c r="C11" s="15"/>
      <c r="D11" s="15"/>
      <c r="E11" s="15"/>
      <c r="F11" s="15"/>
    </row>
  </sheetData>
  <mergeCells count="2">
    <mergeCell ref="B3:C3"/>
    <mergeCell ref="D3:E3"/>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
  <sheetViews>
    <sheetView workbookViewId="0">
      <selection activeCell="A3" sqref="A3:XFD3"/>
    </sheetView>
  </sheetViews>
  <sheetFormatPr defaultRowHeight="15" x14ac:dyDescent="0.25"/>
  <cols>
    <col min="1" max="2" width="9.140625" style="15"/>
    <col min="3" max="3" width="15.42578125" style="15" customWidth="1"/>
    <col min="4" max="4" width="9.140625" style="15"/>
    <col min="5" max="5" width="14.7109375" style="15" bestFit="1" customWidth="1"/>
    <col min="6" max="6" width="9.140625" style="15"/>
  </cols>
  <sheetData>
    <row r="1" spans="1:7" s="15" customFormat="1" x14ac:dyDescent="0.25">
      <c r="A1" s="80" t="s">
        <v>392</v>
      </c>
    </row>
    <row r="2" spans="1:7" x14ac:dyDescent="0.25">
      <c r="G2" s="1"/>
    </row>
    <row r="3" spans="1:7" x14ac:dyDescent="0.25">
      <c r="A3" s="17" t="s">
        <v>207</v>
      </c>
      <c r="B3" s="17" t="s">
        <v>243</v>
      </c>
      <c r="C3" s="17" t="s">
        <v>209</v>
      </c>
      <c r="D3" s="17" t="s">
        <v>224</v>
      </c>
      <c r="E3" s="17" t="s">
        <v>201</v>
      </c>
      <c r="G3" s="1"/>
    </row>
    <row r="4" spans="1:7" x14ac:dyDescent="0.25">
      <c r="A4" s="18" t="s">
        <v>70</v>
      </c>
      <c r="B4" s="18" t="s">
        <v>235</v>
      </c>
      <c r="C4" s="18" t="s">
        <v>236</v>
      </c>
      <c r="D4" s="21">
        <v>10174.304985205001</v>
      </c>
      <c r="E4" s="21">
        <f t="shared" ref="E4:E16" si="0">D4/D$16*100</f>
        <v>47.450705483876426</v>
      </c>
      <c r="G4" s="1"/>
    </row>
    <row r="5" spans="1:7" x14ac:dyDescent="0.25">
      <c r="A5" s="18" t="s">
        <v>72</v>
      </c>
      <c r="B5" s="18" t="s">
        <v>241</v>
      </c>
      <c r="C5" s="18" t="s">
        <v>242</v>
      </c>
      <c r="D5" s="21">
        <v>2966.7118521090001</v>
      </c>
      <c r="E5" s="21">
        <f t="shared" si="0"/>
        <v>13.836087138596161</v>
      </c>
      <c r="G5" s="1"/>
    </row>
    <row r="6" spans="1:7" x14ac:dyDescent="0.25">
      <c r="A6" s="18" t="s">
        <v>75</v>
      </c>
      <c r="B6" s="18" t="s">
        <v>140</v>
      </c>
      <c r="C6" s="18" t="s">
        <v>228</v>
      </c>
      <c r="D6" s="21">
        <v>2727.1065879120001</v>
      </c>
      <c r="E6" s="21">
        <f t="shared" si="0"/>
        <v>12.718621243841566</v>
      </c>
      <c r="G6" s="1"/>
    </row>
    <row r="7" spans="1:7" x14ac:dyDescent="0.25">
      <c r="A7" s="18" t="s">
        <v>244</v>
      </c>
      <c r="B7" s="18" t="s">
        <v>134</v>
      </c>
      <c r="C7" s="18" t="s">
        <v>227</v>
      </c>
      <c r="D7" s="21">
        <v>925.76231815699998</v>
      </c>
      <c r="E7" s="21">
        <f t="shared" si="0"/>
        <v>4.3175504538950493</v>
      </c>
      <c r="G7" s="1"/>
    </row>
    <row r="8" spans="1:7" x14ac:dyDescent="0.25">
      <c r="A8" s="18" t="s">
        <v>77</v>
      </c>
      <c r="B8" s="18" t="s">
        <v>239</v>
      </c>
      <c r="C8" s="18" t="s">
        <v>240</v>
      </c>
      <c r="D8" s="21">
        <v>649.03795232899995</v>
      </c>
      <c r="E8" s="21">
        <f t="shared" si="0"/>
        <v>3.0269692886743234</v>
      </c>
      <c r="G8" s="1"/>
    </row>
    <row r="9" spans="1:7" x14ac:dyDescent="0.25">
      <c r="A9" s="18" t="s">
        <v>79</v>
      </c>
      <c r="B9" s="18" t="s">
        <v>237</v>
      </c>
      <c r="C9" s="18" t="s">
        <v>238</v>
      </c>
      <c r="D9" s="21">
        <v>627.49360162300002</v>
      </c>
      <c r="E9" s="21">
        <f t="shared" si="0"/>
        <v>2.9264912076969671</v>
      </c>
      <c r="G9" s="1"/>
    </row>
    <row r="10" spans="1:7" x14ac:dyDescent="0.25">
      <c r="A10" s="18" t="s">
        <v>82</v>
      </c>
      <c r="B10" s="18" t="s">
        <v>6</v>
      </c>
      <c r="C10" s="18" t="s">
        <v>226</v>
      </c>
      <c r="D10" s="21">
        <v>386.86751663400003</v>
      </c>
      <c r="E10" s="21">
        <f t="shared" si="0"/>
        <v>1.8042644308159317</v>
      </c>
      <c r="G10" s="1"/>
    </row>
    <row r="11" spans="1:7" x14ac:dyDescent="0.25">
      <c r="A11" s="18" t="s">
        <v>85</v>
      </c>
      <c r="B11" s="18" t="s">
        <v>231</v>
      </c>
      <c r="C11" s="18" t="s">
        <v>232</v>
      </c>
      <c r="D11" s="21">
        <v>287.30106900300001</v>
      </c>
      <c r="E11" s="21">
        <f t="shared" si="0"/>
        <v>1.3399085667559758</v>
      </c>
      <c r="G11" s="1"/>
    </row>
    <row r="12" spans="1:7" x14ac:dyDescent="0.25">
      <c r="A12" s="18" t="s">
        <v>88</v>
      </c>
      <c r="B12" s="18" t="s">
        <v>169</v>
      </c>
      <c r="C12" s="18" t="s">
        <v>230</v>
      </c>
      <c r="D12" s="21">
        <v>275.85882314999998</v>
      </c>
      <c r="E12" s="21">
        <f t="shared" si="0"/>
        <v>1.2865444658336687</v>
      </c>
      <c r="G12" s="1"/>
    </row>
    <row r="13" spans="1:7" x14ac:dyDescent="0.25">
      <c r="A13" s="18" t="s">
        <v>6</v>
      </c>
      <c r="B13" s="18" t="s">
        <v>149</v>
      </c>
      <c r="C13" s="18" t="s">
        <v>229</v>
      </c>
      <c r="D13" s="21">
        <v>232.25808811899998</v>
      </c>
      <c r="E13" s="21">
        <f t="shared" si="0"/>
        <v>1.0832002924631052</v>
      </c>
      <c r="G13" s="1"/>
    </row>
    <row r="14" spans="1:7" x14ac:dyDescent="0.25">
      <c r="A14" s="18" t="s">
        <v>7</v>
      </c>
      <c r="B14" s="18" t="s">
        <v>233</v>
      </c>
      <c r="C14" s="18" t="s">
        <v>234</v>
      </c>
      <c r="D14" s="21">
        <v>224.36051106299999</v>
      </c>
      <c r="E14" s="21">
        <f t="shared" si="0"/>
        <v>1.04636774188934</v>
      </c>
      <c r="G14" s="1"/>
    </row>
    <row r="15" spans="1:7" x14ac:dyDescent="0.25">
      <c r="A15" s="18" t="s">
        <v>8</v>
      </c>
      <c r="B15" s="18" t="s">
        <v>108</v>
      </c>
      <c r="C15" s="18"/>
      <c r="D15" s="21">
        <v>1964.7780360480117</v>
      </c>
      <c r="E15" s="21">
        <f t="shared" si="0"/>
        <v>9.163289685661498</v>
      </c>
      <c r="G15" s="1"/>
    </row>
    <row r="16" spans="1:7" ht="15.75" thickBot="1" x14ac:dyDescent="0.3">
      <c r="A16" s="20"/>
      <c r="B16" s="20" t="s">
        <v>225</v>
      </c>
      <c r="C16" s="20"/>
      <c r="D16" s="22">
        <v>21441.84134135201</v>
      </c>
      <c r="E16" s="22">
        <f t="shared" si="0"/>
        <v>100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tabSelected="1" workbookViewId="0">
      <selection activeCell="F15" sqref="F15"/>
    </sheetView>
  </sheetViews>
  <sheetFormatPr defaultRowHeight="15" x14ac:dyDescent="0.25"/>
  <cols>
    <col min="1" max="1" width="23.5703125" customWidth="1"/>
    <col min="2" max="2" width="16.42578125" customWidth="1"/>
    <col min="3" max="3" width="14.42578125" customWidth="1"/>
  </cols>
  <sheetData>
    <row r="1" spans="1:3" s="15" customFormat="1" x14ac:dyDescent="0.25">
      <c r="A1" s="80" t="s">
        <v>391</v>
      </c>
    </row>
    <row r="2" spans="1:3" s="15" customFormat="1" x14ac:dyDescent="0.25"/>
    <row r="3" spans="1:3" s="9" customFormat="1" ht="16.5" customHeight="1" x14ac:dyDescent="0.25">
      <c r="A3" s="17" t="s">
        <v>223</v>
      </c>
      <c r="B3" s="19" t="s">
        <v>360</v>
      </c>
      <c r="C3" s="16" t="s">
        <v>201</v>
      </c>
    </row>
    <row r="4" spans="1:3" ht="16.5" customHeight="1" x14ac:dyDescent="0.25">
      <c r="A4" s="32" t="s">
        <v>221</v>
      </c>
      <c r="B4" s="77">
        <v>13848.618218506001</v>
      </c>
      <c r="C4" s="78">
        <v>64.586888775265621</v>
      </c>
    </row>
    <row r="5" spans="1:3" ht="16.5" customHeight="1" x14ac:dyDescent="0.25">
      <c r="A5" s="32" t="s">
        <v>222</v>
      </c>
      <c r="B5" s="77">
        <v>4419.3312854859996</v>
      </c>
      <c r="C5" s="78">
        <v>20.610782512244636</v>
      </c>
    </row>
    <row r="6" spans="1:3" x14ac:dyDescent="0.25">
      <c r="A6" s="32" t="s">
        <v>219</v>
      </c>
      <c r="B6" s="77">
        <v>1910.136801743</v>
      </c>
      <c r="C6" s="78">
        <v>8.9084550684527404</v>
      </c>
    </row>
    <row r="7" spans="1:3" x14ac:dyDescent="0.25">
      <c r="A7" s="32" t="s">
        <v>220</v>
      </c>
      <c r="B7" s="77">
        <v>547.04175066700009</v>
      </c>
      <c r="C7" s="78">
        <v>2.5512815898514773</v>
      </c>
    </row>
    <row r="8" spans="1:3" x14ac:dyDescent="0.25">
      <c r="A8" s="32" t="s">
        <v>362</v>
      </c>
      <c r="B8" s="77">
        <v>716.71328494700003</v>
      </c>
      <c r="C8" s="78">
        <v>3.3425920541855314</v>
      </c>
    </row>
    <row r="9" spans="1:3" x14ac:dyDescent="0.25">
      <c r="A9" s="17" t="s">
        <v>225</v>
      </c>
      <c r="B9" s="79">
        <v>21441.841341348998</v>
      </c>
      <c r="C9" s="79">
        <v>100</v>
      </c>
    </row>
    <row r="10" spans="1:3" x14ac:dyDescent="0.25">
      <c r="B10" s="10"/>
      <c r="C10" s="10"/>
    </row>
    <row r="12" spans="1:3" x14ac:dyDescent="0.25">
      <c r="B12" s="12"/>
    </row>
    <row r="13" spans="1:3" x14ac:dyDescent="0.25">
      <c r="B13" s="12"/>
    </row>
    <row r="14" spans="1:3" x14ac:dyDescent="0.25">
      <c r="B14" s="12"/>
    </row>
    <row r="15" spans="1:3" x14ac:dyDescent="0.25">
      <c r="B15" s="13"/>
    </row>
    <row r="16" spans="1:3" x14ac:dyDescent="0.25">
      <c r="B16" s="12"/>
    </row>
    <row r="17" spans="2:2" x14ac:dyDescent="0.25">
      <c r="B17" s="12"/>
    </row>
  </sheetData>
  <pageMargins left="0.7" right="0.7" top="0.75" bottom="0.75" header="0.3" footer="0.3"/>
  <pageSetup paperSize="0" orientation="portrait" horizontalDpi="0" verticalDpi="0" copie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7"/>
  <sheetViews>
    <sheetView workbookViewId="0">
      <selection sqref="A1:XFD1"/>
    </sheetView>
  </sheetViews>
  <sheetFormatPr defaultRowHeight="16.5" x14ac:dyDescent="0.3"/>
  <cols>
    <col min="1" max="1" width="11.85546875" style="40" bestFit="1" customWidth="1"/>
    <col min="2" max="2" width="10.42578125" style="112" customWidth="1"/>
    <col min="3" max="3" width="9.85546875" style="112" bestFit="1" customWidth="1"/>
    <col min="4" max="4" width="8.85546875" style="112" customWidth="1"/>
    <col min="5" max="5" width="6.42578125" style="112" customWidth="1"/>
    <col min="6" max="6" width="10.7109375" style="112" customWidth="1"/>
    <col min="7" max="7" width="8.28515625" style="112" bestFit="1" customWidth="1"/>
    <col min="8" max="8" width="12" style="112" customWidth="1"/>
    <col min="9" max="9" width="10.5703125" style="112" customWidth="1"/>
    <col min="10" max="16384" width="9.140625" style="40"/>
  </cols>
  <sheetData>
    <row r="1" spans="1:9" x14ac:dyDescent="0.3">
      <c r="A1" s="56" t="s">
        <v>396</v>
      </c>
    </row>
    <row r="3" spans="1:9" ht="44.25" x14ac:dyDescent="0.3">
      <c r="A3" s="46" t="s">
        <v>5</v>
      </c>
      <c r="B3" s="63" t="s">
        <v>303</v>
      </c>
      <c r="C3" s="63" t="s">
        <v>304</v>
      </c>
      <c r="D3" s="63" t="s">
        <v>305</v>
      </c>
      <c r="E3" s="63" t="s">
        <v>306</v>
      </c>
      <c r="F3" s="63" t="s">
        <v>307</v>
      </c>
      <c r="G3" s="63" t="s">
        <v>308</v>
      </c>
      <c r="H3" s="63" t="s">
        <v>309</v>
      </c>
      <c r="I3" s="63" t="s">
        <v>310</v>
      </c>
    </row>
    <row r="4" spans="1:9" x14ac:dyDescent="0.3">
      <c r="A4" s="40" t="s">
        <v>20</v>
      </c>
      <c r="B4" s="54">
        <v>7288.5491922349993</v>
      </c>
      <c r="C4" s="54">
        <v>6974.5283786999998</v>
      </c>
      <c r="D4" s="54">
        <v>312.16339503699999</v>
      </c>
      <c r="E4" s="54">
        <v>1.8574184979999999</v>
      </c>
      <c r="F4" s="54">
        <v>8446.2764668199998</v>
      </c>
      <c r="G4" s="54">
        <v>1.184637E-2</v>
      </c>
      <c r="H4" s="54">
        <v>8446.2883131899998</v>
      </c>
      <c r="I4" s="54">
        <v>1157.7391209549999</v>
      </c>
    </row>
    <row r="5" spans="1:9" x14ac:dyDescent="0.3">
      <c r="A5" s="40" t="s">
        <v>21</v>
      </c>
      <c r="B5" s="54">
        <v>8277.2391591129999</v>
      </c>
      <c r="C5" s="54">
        <v>7936.7867310809997</v>
      </c>
      <c r="D5" s="54">
        <v>338.21320801499996</v>
      </c>
      <c r="E5" s="54">
        <v>2.2392200170000001</v>
      </c>
      <c r="F5" s="54">
        <v>8842.9492079299998</v>
      </c>
      <c r="G5" s="54">
        <v>6.8919359999999999E-2</v>
      </c>
      <c r="H5" s="54">
        <v>8843.0181272900008</v>
      </c>
      <c r="I5" s="54">
        <v>565.77896817700105</v>
      </c>
    </row>
    <row r="6" spans="1:9" x14ac:dyDescent="0.3">
      <c r="A6" s="40" t="s">
        <v>22</v>
      </c>
      <c r="B6" s="54">
        <v>10020.553135312999</v>
      </c>
      <c r="C6" s="54">
        <v>9625.8509745289994</v>
      </c>
      <c r="D6" s="54">
        <v>392.25438408600002</v>
      </c>
      <c r="E6" s="54">
        <v>2.4477766979999998</v>
      </c>
      <c r="F6" s="54">
        <v>8550.8016305900001</v>
      </c>
      <c r="G6" s="54">
        <v>0.26481390999999999</v>
      </c>
      <c r="H6" s="54">
        <v>8551.0664445000002</v>
      </c>
      <c r="I6" s="54">
        <v>-1469.4866908129998</v>
      </c>
    </row>
    <row r="7" spans="1:9" x14ac:dyDescent="0.3">
      <c r="A7" s="45" t="s">
        <v>23</v>
      </c>
      <c r="B7" s="58">
        <v>25586.341486661</v>
      </c>
      <c r="C7" s="58">
        <v>24537.166084309996</v>
      </c>
      <c r="D7" s="58">
        <v>1042.6309871379999</v>
      </c>
      <c r="E7" s="58">
        <v>6.5444152129999997</v>
      </c>
      <c r="F7" s="58">
        <v>25840.027305340001</v>
      </c>
      <c r="G7" s="58">
        <v>0.34557963999999997</v>
      </c>
      <c r="H7" s="58">
        <v>25840.372884979999</v>
      </c>
      <c r="I7" s="58">
        <v>254.03139831900023</v>
      </c>
    </row>
    <row r="8" spans="1:9" x14ac:dyDescent="0.3">
      <c r="A8" s="40" t="s">
        <v>24</v>
      </c>
      <c r="B8" s="54">
        <v>6979.1546010699994</v>
      </c>
      <c r="C8" s="54">
        <v>6672.2930875200009</v>
      </c>
      <c r="D8" s="54">
        <v>304.94153261000002</v>
      </c>
      <c r="E8" s="54">
        <v>1.9199809399999999</v>
      </c>
      <c r="F8" s="54">
        <v>6606.8290474799996</v>
      </c>
      <c r="G8" s="54">
        <v>0</v>
      </c>
      <c r="H8" s="54">
        <v>6606.8290474799996</v>
      </c>
      <c r="I8" s="54">
        <v>-372.32555359000014</v>
      </c>
    </row>
    <row r="9" spans="1:9" x14ac:dyDescent="0.3">
      <c r="A9" s="40" t="s">
        <v>19</v>
      </c>
      <c r="B9" s="54">
        <v>8578.0515297889997</v>
      </c>
      <c r="C9" s="54">
        <v>8253.4576650500003</v>
      </c>
      <c r="D9" s="54">
        <v>322.933988709</v>
      </c>
      <c r="E9" s="54">
        <v>1.6598760299999999</v>
      </c>
      <c r="F9" s="54">
        <v>9045.2085405800008</v>
      </c>
      <c r="G9" s="54">
        <v>8.3320100000000008E-2</v>
      </c>
      <c r="H9" s="54">
        <v>9045.2918606799994</v>
      </c>
      <c r="I9" s="54">
        <v>467.24033089100072</v>
      </c>
    </row>
    <row r="10" spans="1:9" x14ac:dyDescent="0.3">
      <c r="A10" s="40" t="s">
        <v>25</v>
      </c>
      <c r="B10" s="54">
        <v>8883.0780104810001</v>
      </c>
      <c r="C10" s="54">
        <v>8348.6057507800015</v>
      </c>
      <c r="D10" s="54">
        <v>532.63947056500001</v>
      </c>
      <c r="E10" s="54">
        <v>1.8327891359999999</v>
      </c>
      <c r="F10" s="54">
        <v>10403.293533200002</v>
      </c>
      <c r="G10" s="54">
        <v>1.6382468700000001</v>
      </c>
      <c r="H10" s="54">
        <v>10404.931780069999</v>
      </c>
      <c r="I10" s="54">
        <v>1521.8537695889988</v>
      </c>
    </row>
    <row r="11" spans="1:9" x14ac:dyDescent="0.3">
      <c r="A11" s="45" t="s">
        <v>26</v>
      </c>
      <c r="B11" s="58">
        <v>24440.284141340002</v>
      </c>
      <c r="C11" s="58">
        <v>23274.356503350002</v>
      </c>
      <c r="D11" s="58">
        <v>1160.514991884</v>
      </c>
      <c r="E11" s="58">
        <v>5.4126461059999995</v>
      </c>
      <c r="F11" s="58">
        <v>26055.331121260002</v>
      </c>
      <c r="G11" s="58">
        <v>1.7215669700000003</v>
      </c>
      <c r="H11" s="58">
        <v>26057.05268823</v>
      </c>
      <c r="I11" s="58">
        <v>1616.7685468899995</v>
      </c>
    </row>
    <row r="12" spans="1:9" x14ac:dyDescent="0.3">
      <c r="A12" s="40" t="s">
        <v>27</v>
      </c>
      <c r="B12" s="54">
        <v>8286.4860263419996</v>
      </c>
      <c r="C12" s="54">
        <v>7935.69769722</v>
      </c>
      <c r="D12" s="54">
        <v>349.21350462199996</v>
      </c>
      <c r="E12" s="54">
        <v>1.5748245000000001</v>
      </c>
      <c r="F12" s="54">
        <v>10061.08782465</v>
      </c>
      <c r="G12" s="54">
        <v>0.89810137000000001</v>
      </c>
      <c r="H12" s="54">
        <v>10061.985926020001</v>
      </c>
      <c r="I12" s="54">
        <v>1775.4998996780005</v>
      </c>
    </row>
    <row r="13" spans="1:9" x14ac:dyDescent="0.3">
      <c r="A13" s="40" t="s">
        <v>28</v>
      </c>
      <c r="B13" s="54">
        <v>7167.2563796280001</v>
      </c>
      <c r="C13" s="54">
        <v>6825.0252506499992</v>
      </c>
      <c r="D13" s="54">
        <v>339.721955772</v>
      </c>
      <c r="E13" s="54">
        <v>2.5091732059999998</v>
      </c>
      <c r="F13" s="54">
        <v>10912.961412340001</v>
      </c>
      <c r="G13" s="54">
        <v>1.7426070500000002</v>
      </c>
      <c r="H13" s="54">
        <v>10914.704019389999</v>
      </c>
      <c r="I13" s="54">
        <v>3747.4476397619992</v>
      </c>
    </row>
    <row r="14" spans="1:9" x14ac:dyDescent="0.3">
      <c r="A14" s="40" t="s">
        <v>29</v>
      </c>
      <c r="B14" s="54">
        <v>12082.994899452999</v>
      </c>
      <c r="C14" s="54">
        <v>11749.032868780998</v>
      </c>
      <c r="D14" s="54">
        <v>331.92241835399994</v>
      </c>
      <c r="E14" s="54">
        <v>2.0396123180000001</v>
      </c>
      <c r="F14" s="54">
        <v>8887.6040838400004</v>
      </c>
      <c r="G14" s="54">
        <v>7.5562900000000002E-3</v>
      </c>
      <c r="H14" s="54">
        <v>8887.6116401299987</v>
      </c>
      <c r="I14" s="54">
        <v>-3195.3832593229999</v>
      </c>
    </row>
    <row r="15" spans="1:9" x14ac:dyDescent="0.3">
      <c r="A15" s="45" t="s">
        <v>30</v>
      </c>
      <c r="B15" s="58">
        <v>27536.737305423001</v>
      </c>
      <c r="C15" s="58">
        <v>26509.755816651003</v>
      </c>
      <c r="D15" s="58">
        <v>1020.8578787480001</v>
      </c>
      <c r="E15" s="58">
        <v>6.1236100240000004</v>
      </c>
      <c r="F15" s="58">
        <v>29861.653320829999</v>
      </c>
      <c r="G15" s="58">
        <v>2.6482647099999999</v>
      </c>
      <c r="H15" s="58">
        <v>29864.301585540001</v>
      </c>
      <c r="I15" s="58">
        <v>2327.5642801170006</v>
      </c>
    </row>
    <row r="16" spans="1:9" x14ac:dyDescent="0.3">
      <c r="A16" s="40" t="s">
        <v>31</v>
      </c>
      <c r="B16" s="54">
        <v>7233.0832375660002</v>
      </c>
      <c r="C16" s="54">
        <v>6920.6611916899992</v>
      </c>
      <c r="D16" s="54">
        <v>310.97769760599999</v>
      </c>
      <c r="E16" s="54">
        <v>1.4443482700000001</v>
      </c>
      <c r="F16" s="54">
        <v>4268.7344198000001</v>
      </c>
      <c r="G16" s="54">
        <v>2.9564860000000002E-2</v>
      </c>
      <c r="H16" s="54">
        <v>4268.7639846599996</v>
      </c>
      <c r="I16" s="54">
        <v>-2964.3192529060002</v>
      </c>
    </row>
    <row r="17" spans="1:9" x14ac:dyDescent="0.3">
      <c r="A17" s="40" t="s">
        <v>32</v>
      </c>
      <c r="B17" s="54">
        <v>7144.0412389519997</v>
      </c>
      <c r="C17" s="54">
        <v>6806.6466076799998</v>
      </c>
      <c r="D17" s="54">
        <v>335.65513387300001</v>
      </c>
      <c r="E17" s="54">
        <v>1.739497399</v>
      </c>
      <c r="F17" s="54">
        <v>8573.473192899999</v>
      </c>
      <c r="G17" s="54">
        <v>22.57081487</v>
      </c>
      <c r="H17" s="54">
        <v>8596.0440077700005</v>
      </c>
      <c r="I17" s="54">
        <v>1452.0027688180007</v>
      </c>
    </row>
    <row r="18" spans="1:9" x14ac:dyDescent="0.3">
      <c r="A18" s="40" t="s">
        <v>33</v>
      </c>
      <c r="B18" s="54">
        <v>7959.5362776299999</v>
      </c>
      <c r="C18" s="54">
        <v>7661.4471834990009</v>
      </c>
      <c r="D18" s="54">
        <v>295.87160588099999</v>
      </c>
      <c r="E18" s="54">
        <v>2.2174882500000002</v>
      </c>
      <c r="F18" s="54">
        <v>7899.7457552599999</v>
      </c>
      <c r="G18" s="54">
        <v>0.67748721999999995</v>
      </c>
      <c r="H18" s="54">
        <v>7900.4232424799993</v>
      </c>
      <c r="I18" s="54">
        <v>-59.11303515000057</v>
      </c>
    </row>
    <row r="19" spans="1:9" x14ac:dyDescent="0.3">
      <c r="A19" s="45" t="s">
        <v>34</v>
      </c>
      <c r="B19" s="58">
        <v>22336.660754147997</v>
      </c>
      <c r="C19" s="58">
        <v>21388.754982868999</v>
      </c>
      <c r="D19" s="58">
        <v>942.50443736000011</v>
      </c>
      <c r="E19" s="58">
        <v>5.4013339189999998</v>
      </c>
      <c r="F19" s="58">
        <v>20741.953367959999</v>
      </c>
      <c r="G19" s="58">
        <v>23.27786695</v>
      </c>
      <c r="H19" s="58">
        <v>20765.231234909999</v>
      </c>
      <c r="I19" s="58">
        <v>-1571.4295192379989</v>
      </c>
    </row>
    <row r="20" spans="1:9" x14ac:dyDescent="0.3">
      <c r="A20" s="45" t="s">
        <v>35</v>
      </c>
      <c r="B20" s="58">
        <v>99900.023687571986</v>
      </c>
      <c r="C20" s="58">
        <v>95710.033387179996</v>
      </c>
      <c r="D20" s="58">
        <v>4166.508295130001</v>
      </c>
      <c r="E20" s="58">
        <v>23.482005261999998</v>
      </c>
      <c r="F20" s="58">
        <v>102498.96511539002</v>
      </c>
      <c r="G20" s="58">
        <v>27.993278270000001</v>
      </c>
      <c r="H20" s="58">
        <v>102526.95839366001</v>
      </c>
      <c r="I20" s="58">
        <v>2626.9347060880127</v>
      </c>
    </row>
    <row r="21" spans="1:9" x14ac:dyDescent="0.3">
      <c r="A21" s="40" t="s">
        <v>36</v>
      </c>
      <c r="B21" s="54">
        <v>6032.9675267399998</v>
      </c>
      <c r="C21" s="54">
        <v>5752.0821427800001</v>
      </c>
      <c r="D21" s="54">
        <v>279.32939652200002</v>
      </c>
      <c r="E21" s="54">
        <v>1.5559874380000001</v>
      </c>
      <c r="F21" s="54">
        <v>7257.8988991099995</v>
      </c>
      <c r="G21" s="54">
        <v>0</v>
      </c>
      <c r="H21" s="54">
        <v>7257.8988991099995</v>
      </c>
      <c r="I21" s="54">
        <v>1224.93137237</v>
      </c>
    </row>
    <row r="22" spans="1:9" x14ac:dyDescent="0.3">
      <c r="A22" s="40" t="s">
        <v>21</v>
      </c>
      <c r="B22" s="54">
        <v>7002.6930642869993</v>
      </c>
      <c r="C22" s="54">
        <v>6707.9521327399998</v>
      </c>
      <c r="D22" s="54">
        <v>293.15090070700001</v>
      </c>
      <c r="E22" s="54">
        <v>1.5900308400000001</v>
      </c>
      <c r="F22" s="54">
        <v>6094.3998555600001</v>
      </c>
      <c r="G22" s="54">
        <v>6.0566194299999996</v>
      </c>
      <c r="H22" s="54">
        <v>6100.4564749900001</v>
      </c>
      <c r="I22" s="54">
        <v>-902.23658929699991</v>
      </c>
    </row>
    <row r="23" spans="1:9" x14ac:dyDescent="0.3">
      <c r="A23" s="40" t="s">
        <v>22</v>
      </c>
      <c r="B23" s="54">
        <v>7253.1298300500002</v>
      </c>
      <c r="C23" s="54">
        <v>6934.9818170789995</v>
      </c>
      <c r="D23" s="54">
        <v>316.24116698199998</v>
      </c>
      <c r="E23" s="54">
        <v>1.906845989</v>
      </c>
      <c r="F23" s="54">
        <v>8449.5294284499996</v>
      </c>
      <c r="G23" s="54">
        <v>5.6903868300000005</v>
      </c>
      <c r="H23" s="54">
        <v>8455.2198152799992</v>
      </c>
      <c r="I23" s="54">
        <v>1202.0899852299995</v>
      </c>
    </row>
    <row r="24" spans="1:9" x14ac:dyDescent="0.3">
      <c r="A24" s="45" t="s">
        <v>23</v>
      </c>
      <c r="B24" s="58">
        <v>20288.790421076999</v>
      </c>
      <c r="C24" s="58">
        <v>19395.016092599002</v>
      </c>
      <c r="D24" s="58">
        <v>888.72146421100013</v>
      </c>
      <c r="E24" s="58">
        <v>5.0528642670000004</v>
      </c>
      <c r="F24" s="58">
        <v>21801.82818312</v>
      </c>
      <c r="G24" s="58">
        <v>11.747006259999999</v>
      </c>
      <c r="H24" s="58">
        <v>21813.575189379997</v>
      </c>
      <c r="I24" s="58">
        <v>1524.7847683029977</v>
      </c>
    </row>
    <row r="25" spans="1:9" x14ac:dyDescent="0.3">
      <c r="A25" s="40" t="s">
        <v>24</v>
      </c>
      <c r="B25" s="54">
        <v>6216.0399036440003</v>
      </c>
      <c r="C25" s="54">
        <v>5937.934123641</v>
      </c>
      <c r="D25" s="54">
        <v>276.72603055400003</v>
      </c>
      <c r="E25" s="54">
        <v>1.379749449</v>
      </c>
      <c r="F25" s="54">
        <v>6633.6400281300002</v>
      </c>
      <c r="G25" s="54">
        <v>2.7011993599999999</v>
      </c>
      <c r="H25" s="54">
        <v>6636.3412274900002</v>
      </c>
      <c r="I25" s="54">
        <v>420.30132384599972</v>
      </c>
    </row>
    <row r="26" spans="1:9" x14ac:dyDescent="0.3">
      <c r="A26" s="40" t="s">
        <v>19</v>
      </c>
      <c r="B26" s="54">
        <v>6842.3638607069997</v>
      </c>
      <c r="C26" s="54">
        <v>6528.9535986499995</v>
      </c>
      <c r="D26" s="54">
        <v>312.29954817699996</v>
      </c>
      <c r="E26" s="54">
        <v>1.1107138799999998</v>
      </c>
      <c r="F26" s="54">
        <v>8919.5249100599995</v>
      </c>
      <c r="G26" s="54">
        <v>3.4004051800000004</v>
      </c>
      <c r="H26" s="54">
        <v>8922.9253152399997</v>
      </c>
      <c r="I26" s="54">
        <v>2080.561454533</v>
      </c>
    </row>
    <row r="27" spans="1:9" x14ac:dyDescent="0.3">
      <c r="A27" s="40" t="s">
        <v>25</v>
      </c>
      <c r="B27" s="54">
        <v>6948.0081413600001</v>
      </c>
      <c r="C27" s="54">
        <v>6621.8844388499992</v>
      </c>
      <c r="D27" s="54">
        <v>324.05130374999999</v>
      </c>
      <c r="E27" s="54">
        <v>2.07239876</v>
      </c>
      <c r="F27" s="54">
        <v>7596.4506580400002</v>
      </c>
      <c r="G27" s="54">
        <v>0.51335445000000002</v>
      </c>
      <c r="H27" s="54">
        <v>7596.9640124899997</v>
      </c>
      <c r="I27" s="54">
        <v>648.95587113000011</v>
      </c>
    </row>
    <row r="28" spans="1:9" x14ac:dyDescent="0.3">
      <c r="A28" s="45" t="s">
        <v>26</v>
      </c>
      <c r="B28" s="58">
        <v>20006.411905711</v>
      </c>
      <c r="C28" s="58">
        <v>19088.772161140998</v>
      </c>
      <c r="D28" s="58">
        <v>913.07688248099998</v>
      </c>
      <c r="E28" s="58">
        <v>4.5628620889999993</v>
      </c>
      <c r="F28" s="58">
        <v>23149.61559623</v>
      </c>
      <c r="G28" s="58">
        <v>6.6149589899999999</v>
      </c>
      <c r="H28" s="58">
        <v>23156.230555220001</v>
      </c>
      <c r="I28" s="58">
        <v>3149.8186495090026</v>
      </c>
    </row>
    <row r="29" spans="1:9" x14ac:dyDescent="0.3">
      <c r="A29" s="40" t="s">
        <v>27</v>
      </c>
      <c r="B29" s="54">
        <v>7174.3667813210004</v>
      </c>
      <c r="C29" s="54">
        <v>6854.6087395900004</v>
      </c>
      <c r="D29" s="54">
        <v>318.063393131</v>
      </c>
      <c r="E29" s="54">
        <v>1.6946486000000001</v>
      </c>
      <c r="F29" s="54">
        <v>8170.3531787700003</v>
      </c>
      <c r="G29" s="54">
        <v>6.2381589999999994E-2</v>
      </c>
      <c r="H29" s="54">
        <v>8170.4155603599993</v>
      </c>
      <c r="I29" s="54">
        <v>996.04877903899956</v>
      </c>
    </row>
    <row r="30" spans="1:9" x14ac:dyDescent="0.3">
      <c r="A30" s="40" t="s">
        <v>28</v>
      </c>
      <c r="B30" s="54">
        <v>7199.0686686569998</v>
      </c>
      <c r="C30" s="54">
        <v>6863.5311965609999</v>
      </c>
      <c r="D30" s="54">
        <v>333.63562261799996</v>
      </c>
      <c r="E30" s="54">
        <v>1.9018494779999999</v>
      </c>
      <c r="F30" s="54">
        <v>7835.9031978100002</v>
      </c>
      <c r="G30" s="54">
        <v>0.45775627000000002</v>
      </c>
      <c r="H30" s="54">
        <v>7836.3609540799998</v>
      </c>
      <c r="I30" s="54">
        <v>637.29228542300029</v>
      </c>
    </row>
    <row r="31" spans="1:9" x14ac:dyDescent="0.3">
      <c r="A31" s="40" t="s">
        <v>29</v>
      </c>
      <c r="B31" s="54">
        <v>8492.4170540039995</v>
      </c>
      <c r="C31" s="54">
        <v>8148.7998801599997</v>
      </c>
      <c r="D31" s="54">
        <v>342.013834944</v>
      </c>
      <c r="E31" s="54">
        <v>1.6033389</v>
      </c>
      <c r="F31" s="54">
        <v>5096.4865373299999</v>
      </c>
      <c r="G31" s="54">
        <v>0.10652557000000001</v>
      </c>
      <c r="H31" s="54">
        <v>5096.5930628999995</v>
      </c>
      <c r="I31" s="54">
        <v>-3395.823991104</v>
      </c>
    </row>
    <row r="32" spans="1:9" x14ac:dyDescent="0.3">
      <c r="A32" s="45" t="s">
        <v>30</v>
      </c>
      <c r="B32" s="58">
        <v>22865.852503982002</v>
      </c>
      <c r="C32" s="58">
        <v>21866.939816311002</v>
      </c>
      <c r="D32" s="58">
        <v>993.71285069299995</v>
      </c>
      <c r="E32" s="58">
        <v>5.1998369780000004</v>
      </c>
      <c r="F32" s="58">
        <v>21102.742913910002</v>
      </c>
      <c r="G32" s="58">
        <v>0.62666342999999991</v>
      </c>
      <c r="H32" s="58">
        <v>21103.369577339996</v>
      </c>
      <c r="I32" s="58">
        <v>-1762.4829266420059</v>
      </c>
    </row>
    <row r="33" spans="1:10" x14ac:dyDescent="0.3">
      <c r="A33" s="40" t="s">
        <v>31</v>
      </c>
      <c r="B33" s="54">
        <v>8597.7879378950001</v>
      </c>
      <c r="C33" s="54">
        <v>8242.0539345300003</v>
      </c>
      <c r="D33" s="54">
        <v>354.17211338599998</v>
      </c>
      <c r="E33" s="54">
        <v>1.561889979</v>
      </c>
      <c r="F33" s="54">
        <v>3942.0518998499997</v>
      </c>
      <c r="G33" s="54">
        <v>3.6942779100000003</v>
      </c>
      <c r="H33" s="54">
        <v>3945.7461777600001</v>
      </c>
      <c r="I33" s="54">
        <v>-4652.041760135</v>
      </c>
    </row>
    <row r="34" spans="1:10" x14ac:dyDescent="0.3">
      <c r="A34" s="40" t="s">
        <v>32</v>
      </c>
      <c r="B34" s="54">
        <v>9738.7859998599997</v>
      </c>
      <c r="C34" s="54">
        <v>9365.1316783410002</v>
      </c>
      <c r="D34" s="54">
        <v>370.89968530099998</v>
      </c>
      <c r="E34" s="54">
        <v>2.7546362179999999</v>
      </c>
      <c r="F34" s="54">
        <v>3242.8554263299998</v>
      </c>
      <c r="G34" s="54">
        <v>0.44479400000000002</v>
      </c>
      <c r="H34" s="54">
        <v>3243.3002203299998</v>
      </c>
      <c r="I34" s="54">
        <v>-6495.4857795300004</v>
      </c>
    </row>
    <row r="35" spans="1:10" x14ac:dyDescent="0.3">
      <c r="A35" s="40" t="s">
        <v>33</v>
      </c>
      <c r="B35" s="54">
        <v>6686.4541561140004</v>
      </c>
      <c r="C35" s="54">
        <v>6389.3936846590004</v>
      </c>
      <c r="D35" s="54">
        <v>295.07800290100005</v>
      </c>
      <c r="E35" s="54">
        <v>1.982468554</v>
      </c>
      <c r="F35" s="54">
        <v>4945.4943892800002</v>
      </c>
      <c r="G35" s="54">
        <v>0.81974242000000008</v>
      </c>
      <c r="H35" s="54">
        <v>4946.3141317</v>
      </c>
      <c r="I35" s="54">
        <v>-1740.1400244140004</v>
      </c>
    </row>
    <row r="36" spans="1:10" x14ac:dyDescent="0.3">
      <c r="A36" s="45" t="s">
        <v>34</v>
      </c>
      <c r="B36" s="58">
        <v>25023.028093869005</v>
      </c>
      <c r="C36" s="58">
        <v>23996.579297530003</v>
      </c>
      <c r="D36" s="58">
        <v>1020.1498015880001</v>
      </c>
      <c r="E36" s="58">
        <v>6.2989947510000004</v>
      </c>
      <c r="F36" s="58">
        <v>12130.401715459999</v>
      </c>
      <c r="G36" s="58">
        <v>4.95881433</v>
      </c>
      <c r="H36" s="58">
        <v>12135.360529790001</v>
      </c>
      <c r="I36" s="58">
        <v>-12887.667564079002</v>
      </c>
      <c r="J36" s="42"/>
    </row>
    <row r="37" spans="1:10" x14ac:dyDescent="0.3">
      <c r="A37" s="45" t="s">
        <v>37</v>
      </c>
      <c r="B37" s="58">
        <v>88184.082924639006</v>
      </c>
      <c r="C37" s="58">
        <v>84347.307367580986</v>
      </c>
      <c r="D37" s="58">
        <v>3815.660998973</v>
      </c>
      <c r="E37" s="58">
        <v>21.114558085000002</v>
      </c>
      <c r="F37" s="58">
        <v>78184.588408719996</v>
      </c>
      <c r="G37" s="58">
        <v>23.947443009999997</v>
      </c>
      <c r="H37" s="58">
        <v>78208.53585172999</v>
      </c>
      <c r="I37" s="58">
        <v>-9975.5470729090121</v>
      </c>
    </row>
    <row r="38" spans="1:10" x14ac:dyDescent="0.3">
      <c r="A38" s="40" t="s">
        <v>38</v>
      </c>
      <c r="B38" s="54">
        <v>7743.45682665</v>
      </c>
      <c r="C38" s="54">
        <v>7423.5142628799995</v>
      </c>
      <c r="D38" s="54">
        <v>317.70406404099998</v>
      </c>
      <c r="E38" s="54">
        <v>2.2384997289999999</v>
      </c>
      <c r="F38" s="54">
        <v>6041.89202819</v>
      </c>
      <c r="G38" s="54">
        <v>7.6336499999999996E-3</v>
      </c>
      <c r="H38" s="54">
        <v>6041.8996618400006</v>
      </c>
      <c r="I38" s="54">
        <v>-1701.5571648099994</v>
      </c>
    </row>
    <row r="39" spans="1:10" x14ac:dyDescent="0.3">
      <c r="A39" s="40" t="s">
        <v>21</v>
      </c>
      <c r="B39" s="54">
        <v>7451.7367392880005</v>
      </c>
      <c r="C39" s="54">
        <v>7118.9227002010002</v>
      </c>
      <c r="D39" s="54">
        <v>331.03124130599997</v>
      </c>
      <c r="E39" s="54">
        <v>1.782797781</v>
      </c>
      <c r="F39" s="54">
        <v>4556.3592291599998</v>
      </c>
      <c r="G39" s="54">
        <v>0.23097439</v>
      </c>
      <c r="H39" s="54">
        <v>4556.5902035500003</v>
      </c>
      <c r="I39" s="54">
        <v>-2895.1465357379998</v>
      </c>
    </row>
    <row r="40" spans="1:10" x14ac:dyDescent="0.3">
      <c r="A40" s="40" t="s">
        <v>22</v>
      </c>
      <c r="B40" s="54">
        <v>7145.6228631879994</v>
      </c>
      <c r="C40" s="54">
        <v>6842.3592388300003</v>
      </c>
      <c r="D40" s="54">
        <v>301.36196569800001</v>
      </c>
      <c r="E40" s="54">
        <v>1.9016586599999998</v>
      </c>
      <c r="F40" s="54">
        <v>6851.7549861999996</v>
      </c>
      <c r="G40" s="54">
        <v>14.367109769999999</v>
      </c>
      <c r="H40" s="54">
        <v>6866.1220959700004</v>
      </c>
      <c r="I40" s="54">
        <v>-279.50076721799945</v>
      </c>
    </row>
    <row r="41" spans="1:10" x14ac:dyDescent="0.3">
      <c r="A41" s="45" t="s">
        <v>23</v>
      </c>
      <c r="B41" s="58">
        <v>22340.816429126</v>
      </c>
      <c r="C41" s="58">
        <v>21384.796201911002</v>
      </c>
      <c r="D41" s="58">
        <v>950.09727104500007</v>
      </c>
      <c r="E41" s="58">
        <v>5.92295617</v>
      </c>
      <c r="F41" s="58">
        <v>17450.00624355</v>
      </c>
      <c r="G41" s="58">
        <v>14.605717809999998</v>
      </c>
      <c r="H41" s="58">
        <v>17464.611961360002</v>
      </c>
      <c r="I41" s="58">
        <v>-4876.2044677659987</v>
      </c>
    </row>
    <row r="42" spans="1:10" x14ac:dyDescent="0.3">
      <c r="A42" s="40" t="s">
        <v>24</v>
      </c>
      <c r="B42" s="54">
        <v>8125.4038640620001</v>
      </c>
      <c r="C42" s="54">
        <v>7741.10004286</v>
      </c>
      <c r="D42" s="54">
        <v>381.81003332200004</v>
      </c>
      <c r="E42" s="54">
        <v>2.4937878799999997</v>
      </c>
      <c r="F42" s="54">
        <v>6483.5596301599999</v>
      </c>
      <c r="G42" s="54">
        <v>14.41157471</v>
      </c>
      <c r="H42" s="54">
        <v>6497.9712048700003</v>
      </c>
      <c r="I42" s="54">
        <v>-1627.4326591920003</v>
      </c>
    </row>
    <row r="43" spans="1:10" x14ac:dyDescent="0.3">
      <c r="A43" s="40" t="s">
        <v>19</v>
      </c>
      <c r="B43" s="54">
        <v>8445.7207465459996</v>
      </c>
      <c r="C43" s="54">
        <v>8099.5510511700004</v>
      </c>
      <c r="D43" s="54">
        <v>343.89107655399999</v>
      </c>
      <c r="E43" s="54">
        <v>2.2786188220000003</v>
      </c>
      <c r="F43" s="54">
        <v>6470.1224247800001</v>
      </c>
      <c r="G43" s="54">
        <v>5.1212230000000004E-2</v>
      </c>
      <c r="H43" s="54">
        <v>6470.1736370100007</v>
      </c>
      <c r="I43" s="54">
        <v>-1975.5471095359992</v>
      </c>
    </row>
    <row r="44" spans="1:10" x14ac:dyDescent="0.3">
      <c r="A44" s="40" t="s">
        <v>25</v>
      </c>
      <c r="B44" s="54">
        <v>8147.19005363</v>
      </c>
      <c r="C44" s="54">
        <v>7820.0927090289997</v>
      </c>
      <c r="D44" s="54">
        <v>324.176310989</v>
      </c>
      <c r="E44" s="54">
        <v>2.921033612</v>
      </c>
      <c r="F44" s="54">
        <v>5067.3689388599996</v>
      </c>
      <c r="G44" s="54">
        <v>0.36133712000000001</v>
      </c>
      <c r="H44" s="54">
        <v>5067.7302759799995</v>
      </c>
      <c r="I44" s="54">
        <v>-3079.4597776500004</v>
      </c>
    </row>
    <row r="45" spans="1:10" x14ac:dyDescent="0.3">
      <c r="A45" s="45" t="s">
        <v>26</v>
      </c>
      <c r="B45" s="58">
        <v>24718.314664237998</v>
      </c>
      <c r="C45" s="58">
        <v>23660.743803058998</v>
      </c>
      <c r="D45" s="58">
        <v>1049.877420865</v>
      </c>
      <c r="E45" s="58">
        <v>7.6934403139999992</v>
      </c>
      <c r="F45" s="58">
        <v>18021.0509938</v>
      </c>
      <c r="G45" s="58">
        <v>14.824124060000001</v>
      </c>
      <c r="H45" s="58">
        <v>18035.87511786</v>
      </c>
      <c r="I45" s="58">
        <v>-6682.4395463779983</v>
      </c>
    </row>
    <row r="46" spans="1:10" x14ac:dyDescent="0.3">
      <c r="A46" s="92" t="s">
        <v>200</v>
      </c>
      <c r="B46" s="93">
        <v>-298.53069291599968</v>
      </c>
      <c r="C46" s="93">
        <v>-279.45834214100068</v>
      </c>
      <c r="D46" s="93">
        <v>-19.714765564999993</v>
      </c>
      <c r="E46" s="93">
        <v>0.64241478999999968</v>
      </c>
      <c r="F46" s="93">
        <v>-1402.7534859200005</v>
      </c>
      <c r="G46" s="93">
        <v>0.31012488999999999</v>
      </c>
      <c r="H46" s="93">
        <v>-1402.4433610300011</v>
      </c>
      <c r="I46" s="93">
        <v>-1103.9126681140012</v>
      </c>
    </row>
    <row r="47" spans="1:10" x14ac:dyDescent="0.3">
      <c r="A47" s="92" t="s">
        <v>202</v>
      </c>
      <c r="B47" s="93">
        <v>-3.5346976519213964</v>
      </c>
      <c r="C47" s="93">
        <v>-3.4502942246488124</v>
      </c>
      <c r="D47" s="93">
        <v>-5.7328517397293544</v>
      </c>
      <c r="E47" s="93">
        <v>28.193166131934973</v>
      </c>
      <c r="F47" s="93">
        <v>-21.680478263403145</v>
      </c>
      <c r="G47" s="93">
        <v>605.56802545017069</v>
      </c>
      <c r="H47" s="93">
        <v>-21.675513513391564</v>
      </c>
      <c r="I47" s="93">
        <v>55.878832895727783</v>
      </c>
    </row>
  </sheetData>
  <pageMargins left="0.7" right="0.7" top="0.75" bottom="0.75" header="0.3" footer="0.3"/>
  <pageSetup paperSize="0" orientation="portrait" horizontalDpi="0" verticalDpi="0" copie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52"/>
  <sheetViews>
    <sheetView workbookViewId="0">
      <selection activeCell="D7" sqref="D7"/>
    </sheetView>
  </sheetViews>
  <sheetFormatPr defaultRowHeight="27" customHeight="1" x14ac:dyDescent="0.3"/>
  <cols>
    <col min="1" max="1" width="8.7109375" style="40" customWidth="1"/>
    <col min="2" max="2" width="12.7109375" style="40" customWidth="1"/>
    <col min="3" max="3" width="12.5703125" style="40" bestFit="1" customWidth="1"/>
    <col min="4" max="4" width="12.28515625" style="40" customWidth="1"/>
    <col min="5" max="5" width="10.140625" style="40" bestFit="1" customWidth="1"/>
    <col min="6" max="6" width="9.7109375" style="40" customWidth="1"/>
    <col min="7" max="7" width="12.7109375" style="40" customWidth="1"/>
    <col min="8" max="8" width="9.85546875" style="40" customWidth="1"/>
    <col min="9" max="9" width="9.5703125" style="40" customWidth="1"/>
    <col min="10" max="10" width="10.7109375" style="40" customWidth="1"/>
    <col min="11" max="11" width="11.85546875" style="40" customWidth="1"/>
    <col min="12" max="12" width="9.85546875" style="40" customWidth="1"/>
    <col min="13" max="13" width="8.7109375" style="40" customWidth="1"/>
    <col min="14" max="14" width="11.140625" style="40" customWidth="1"/>
    <col min="15" max="15" width="9.140625" style="66"/>
    <col min="16" max="47" width="9.140625" style="97"/>
    <col min="48" max="16384" width="9.140625" style="40"/>
  </cols>
  <sheetData>
    <row r="1" spans="1:45" ht="27" customHeight="1" x14ac:dyDescent="0.3">
      <c r="B1" s="80" t="s">
        <v>397</v>
      </c>
    </row>
    <row r="2" spans="1:45" ht="63.75" customHeight="1" thickBot="1" x14ac:dyDescent="0.35">
      <c r="A2" s="94" t="s">
        <v>5</v>
      </c>
      <c r="B2" s="95" t="s">
        <v>1</v>
      </c>
      <c r="C2" s="95" t="s">
        <v>2</v>
      </c>
      <c r="D2" s="95" t="s">
        <v>10</v>
      </c>
      <c r="E2" s="95" t="s">
        <v>11</v>
      </c>
      <c r="F2" s="95" t="s">
        <v>3</v>
      </c>
      <c r="G2" s="95" t="s">
        <v>12</v>
      </c>
      <c r="H2" s="95" t="s">
        <v>4</v>
      </c>
      <c r="I2" s="95" t="s">
        <v>13</v>
      </c>
      <c r="J2" s="95" t="s">
        <v>14</v>
      </c>
      <c r="K2" s="95" t="s">
        <v>15</v>
      </c>
      <c r="L2" s="95" t="s">
        <v>16</v>
      </c>
      <c r="M2" s="95" t="s">
        <v>17</v>
      </c>
      <c r="N2" s="95" t="s">
        <v>18</v>
      </c>
      <c r="P2" s="96"/>
      <c r="Q2" s="96"/>
      <c r="R2" s="96"/>
      <c r="S2" s="96"/>
      <c r="T2" s="96"/>
      <c r="U2" s="96"/>
      <c r="V2" s="96"/>
      <c r="W2" s="96"/>
      <c r="X2" s="96"/>
      <c r="Y2" s="96"/>
      <c r="Z2" s="96"/>
      <c r="AA2" s="96"/>
      <c r="AC2" s="96"/>
    </row>
    <row r="3" spans="1:45" ht="27" customHeight="1" x14ac:dyDescent="0.3">
      <c r="A3" s="40" t="s">
        <v>20</v>
      </c>
      <c r="B3" s="47">
        <v>1075.5486047039999</v>
      </c>
      <c r="C3" s="47">
        <v>2225.2344518499999</v>
      </c>
      <c r="D3" s="47">
        <v>876.96010951100004</v>
      </c>
      <c r="E3" s="47">
        <v>1089.265091733</v>
      </c>
      <c r="F3" s="47">
        <v>39.318820226000007</v>
      </c>
      <c r="G3" s="47">
        <v>788.87090510500002</v>
      </c>
      <c r="H3" s="47">
        <v>281.12565135799997</v>
      </c>
      <c r="I3" s="47">
        <v>60.367286041</v>
      </c>
      <c r="J3" s="47">
        <v>132.10480717299998</v>
      </c>
      <c r="K3" s="47">
        <v>429.79699852300001</v>
      </c>
      <c r="L3" s="47">
        <v>130.92307908699999</v>
      </c>
      <c r="M3" s="47">
        <v>159.03338692399979</v>
      </c>
      <c r="N3" s="47">
        <v>7288.5491922349993</v>
      </c>
      <c r="P3" s="98"/>
      <c r="Q3" s="96"/>
      <c r="R3" s="96"/>
      <c r="S3" s="96"/>
      <c r="T3" s="96"/>
      <c r="U3" s="96"/>
      <c r="V3" s="96"/>
      <c r="W3" s="96"/>
      <c r="X3" s="96"/>
      <c r="Y3" s="96"/>
      <c r="Z3" s="96"/>
      <c r="AA3" s="96"/>
      <c r="AB3" s="96"/>
      <c r="AC3" s="96"/>
      <c r="AG3" s="99"/>
      <c r="AH3" s="99"/>
      <c r="AI3" s="99"/>
      <c r="AJ3" s="99"/>
      <c r="AK3" s="99"/>
      <c r="AL3" s="99"/>
      <c r="AM3" s="99"/>
      <c r="AN3" s="99"/>
      <c r="AO3" s="99"/>
      <c r="AP3" s="99"/>
      <c r="AQ3" s="99"/>
      <c r="AR3" s="99"/>
      <c r="AS3" s="99"/>
    </row>
    <row r="4" spans="1:45" ht="27" customHeight="1" x14ac:dyDescent="0.3">
      <c r="A4" s="40" t="s">
        <v>21</v>
      </c>
      <c r="B4" s="47">
        <v>628.72498662700002</v>
      </c>
      <c r="C4" s="47">
        <v>3295.6972020999997</v>
      </c>
      <c r="D4" s="47">
        <v>876.50116984300007</v>
      </c>
      <c r="E4" s="47">
        <v>1046.3492918330001</v>
      </c>
      <c r="F4" s="47">
        <v>61.864675118000001</v>
      </c>
      <c r="G4" s="47">
        <v>1003.295715059</v>
      </c>
      <c r="H4" s="47">
        <v>351.14702774299997</v>
      </c>
      <c r="I4" s="47">
        <v>58.945307093999993</v>
      </c>
      <c r="J4" s="47">
        <v>185.03673834900002</v>
      </c>
      <c r="K4" s="47">
        <v>429.15446234199999</v>
      </c>
      <c r="L4" s="47">
        <v>142.176936399</v>
      </c>
      <c r="M4" s="47">
        <v>198.3456466050005</v>
      </c>
      <c r="N4" s="47">
        <v>8277.2391591120013</v>
      </c>
      <c r="P4" s="98"/>
      <c r="Q4" s="96"/>
      <c r="R4" s="96"/>
      <c r="S4" s="96"/>
      <c r="T4" s="96"/>
      <c r="U4" s="96"/>
      <c r="V4" s="96"/>
      <c r="W4" s="96"/>
      <c r="X4" s="96"/>
      <c r="Y4" s="96"/>
      <c r="Z4" s="96"/>
      <c r="AA4" s="96"/>
      <c r="AB4" s="96"/>
      <c r="AC4" s="96"/>
      <c r="AG4" s="99"/>
      <c r="AH4" s="99"/>
      <c r="AI4" s="99"/>
      <c r="AJ4" s="99"/>
      <c r="AK4" s="99"/>
      <c r="AL4" s="99"/>
      <c r="AM4" s="99"/>
      <c r="AN4" s="99"/>
      <c r="AO4" s="99"/>
      <c r="AP4" s="99"/>
      <c r="AQ4" s="99"/>
      <c r="AR4" s="99"/>
      <c r="AS4" s="99"/>
    </row>
    <row r="5" spans="1:45" ht="27" customHeight="1" x14ac:dyDescent="0.3">
      <c r="A5" s="40" t="s">
        <v>22</v>
      </c>
      <c r="B5" s="47">
        <v>859.15106715800005</v>
      </c>
      <c r="C5" s="47">
        <v>3712.3447010700002</v>
      </c>
      <c r="D5" s="47">
        <v>1183.0947196300001</v>
      </c>
      <c r="E5" s="47">
        <v>1437.64534925</v>
      </c>
      <c r="F5" s="47">
        <v>68.261222218</v>
      </c>
      <c r="G5" s="47">
        <v>1053.098215191</v>
      </c>
      <c r="H5" s="47">
        <v>509.54617322299998</v>
      </c>
      <c r="I5" s="47">
        <v>63.650069192000004</v>
      </c>
      <c r="J5" s="47">
        <v>212.28842888200001</v>
      </c>
      <c r="K5" s="47">
        <v>514.21341383100003</v>
      </c>
      <c r="L5" s="47">
        <v>165.710505939</v>
      </c>
      <c r="M5" s="47">
        <v>241.54926972999954</v>
      </c>
      <c r="N5" s="47">
        <v>10020.553135314</v>
      </c>
      <c r="P5" s="98"/>
      <c r="Q5" s="96"/>
      <c r="R5" s="96"/>
      <c r="S5" s="96"/>
      <c r="T5" s="96"/>
      <c r="U5" s="96"/>
      <c r="V5" s="96"/>
      <c r="W5" s="96"/>
      <c r="X5" s="96"/>
      <c r="Y5" s="96"/>
      <c r="Z5" s="96"/>
      <c r="AA5" s="96"/>
      <c r="AB5" s="96"/>
      <c r="AC5" s="96"/>
      <c r="AG5" s="99"/>
      <c r="AH5" s="99"/>
      <c r="AI5" s="99"/>
      <c r="AJ5" s="99"/>
      <c r="AK5" s="99"/>
      <c r="AL5" s="99"/>
      <c r="AM5" s="99"/>
      <c r="AN5" s="99"/>
      <c r="AO5" s="99"/>
      <c r="AP5" s="99"/>
      <c r="AQ5" s="99"/>
      <c r="AR5" s="99"/>
      <c r="AS5" s="99"/>
    </row>
    <row r="6" spans="1:45" ht="27" customHeight="1" thickBot="1" x14ac:dyDescent="0.35">
      <c r="A6" s="94" t="s">
        <v>23</v>
      </c>
      <c r="B6" s="100">
        <v>2563.4246584889997</v>
      </c>
      <c r="C6" s="100">
        <v>9233.2763550199998</v>
      </c>
      <c r="D6" s="100">
        <v>2936.5559989840003</v>
      </c>
      <c r="E6" s="100">
        <v>3573.259732816</v>
      </c>
      <c r="F6" s="100">
        <v>169.44471756199999</v>
      </c>
      <c r="G6" s="100">
        <v>2845.2648353549998</v>
      </c>
      <c r="H6" s="100">
        <v>1141.8188523239999</v>
      </c>
      <c r="I6" s="100">
        <v>182.962662327</v>
      </c>
      <c r="J6" s="100">
        <v>529.42997440400006</v>
      </c>
      <c r="K6" s="100">
        <v>1373.1648746960002</v>
      </c>
      <c r="L6" s="100">
        <v>438.81052142499999</v>
      </c>
      <c r="M6" s="100">
        <v>598.92830325899979</v>
      </c>
      <c r="N6" s="100">
        <v>25586.341486661</v>
      </c>
      <c r="P6" s="101"/>
      <c r="Q6" s="102"/>
      <c r="R6" s="102"/>
      <c r="S6" s="102"/>
      <c r="T6" s="102"/>
      <c r="U6" s="102"/>
      <c r="V6" s="102"/>
      <c r="W6" s="102"/>
      <c r="X6" s="102"/>
      <c r="Y6" s="102"/>
      <c r="Z6" s="102"/>
      <c r="AA6" s="102"/>
      <c r="AB6" s="102"/>
      <c r="AC6" s="102"/>
      <c r="AG6" s="99"/>
      <c r="AH6" s="99"/>
      <c r="AI6" s="99"/>
      <c r="AJ6" s="99"/>
      <c r="AK6" s="99"/>
      <c r="AL6" s="99"/>
      <c r="AM6" s="99"/>
      <c r="AN6" s="99"/>
      <c r="AO6" s="99"/>
      <c r="AP6" s="99"/>
      <c r="AQ6" s="99"/>
      <c r="AR6" s="99"/>
      <c r="AS6" s="99"/>
    </row>
    <row r="7" spans="1:45" ht="27" customHeight="1" x14ac:dyDescent="0.3">
      <c r="A7" s="40" t="s">
        <v>24</v>
      </c>
      <c r="B7" s="47">
        <v>673.33939638900006</v>
      </c>
      <c r="C7" s="47">
        <v>1674.7861073499998</v>
      </c>
      <c r="D7" s="47">
        <v>903.27644755400001</v>
      </c>
      <c r="E7" s="47">
        <v>1410.2356683620001</v>
      </c>
      <c r="F7" s="47">
        <v>61.407891362999997</v>
      </c>
      <c r="G7" s="47">
        <v>931.874365388</v>
      </c>
      <c r="H7" s="47">
        <v>372.97175459700003</v>
      </c>
      <c r="I7" s="47">
        <v>58.325351468000001</v>
      </c>
      <c r="J7" s="47">
        <v>165.30500452500002</v>
      </c>
      <c r="K7" s="47">
        <v>392.57017627600004</v>
      </c>
      <c r="L7" s="47">
        <v>140.82951889899999</v>
      </c>
      <c r="M7" s="47">
        <v>194.2329188989992</v>
      </c>
      <c r="N7" s="47">
        <v>6979.1546010699994</v>
      </c>
      <c r="P7" s="98"/>
      <c r="Q7" s="96"/>
      <c r="R7" s="96"/>
      <c r="S7" s="96"/>
      <c r="T7" s="96"/>
      <c r="U7" s="96"/>
      <c r="V7" s="96"/>
      <c r="W7" s="96"/>
      <c r="X7" s="96"/>
      <c r="Y7" s="96"/>
      <c r="Z7" s="96"/>
      <c r="AA7" s="96"/>
      <c r="AB7" s="96"/>
      <c r="AC7" s="96"/>
      <c r="AG7" s="99"/>
      <c r="AH7" s="99"/>
      <c r="AI7" s="99"/>
      <c r="AJ7" s="99"/>
      <c r="AK7" s="99"/>
      <c r="AL7" s="99"/>
      <c r="AM7" s="99"/>
      <c r="AN7" s="99"/>
      <c r="AO7" s="99"/>
      <c r="AP7" s="99"/>
      <c r="AQ7" s="99"/>
      <c r="AR7" s="99"/>
      <c r="AS7" s="99"/>
    </row>
    <row r="8" spans="1:45" ht="27" customHeight="1" x14ac:dyDescent="0.3">
      <c r="A8" s="40" t="s">
        <v>19</v>
      </c>
      <c r="B8" s="47">
        <v>848.77735684800007</v>
      </c>
      <c r="C8" s="47">
        <v>2742.6640606700003</v>
      </c>
      <c r="D8" s="47">
        <v>900.0925287309999</v>
      </c>
      <c r="E8" s="47">
        <v>1439.1408117129999</v>
      </c>
      <c r="F8" s="47">
        <v>105.42647059399999</v>
      </c>
      <c r="G8" s="47">
        <v>1106.2289975239999</v>
      </c>
      <c r="H8" s="47">
        <v>409.06003092500004</v>
      </c>
      <c r="I8" s="47">
        <v>70.127665325999999</v>
      </c>
      <c r="J8" s="47">
        <v>182.09432088299999</v>
      </c>
      <c r="K8" s="47">
        <v>388.94021250399999</v>
      </c>
      <c r="L8" s="47">
        <v>150.80702747799998</v>
      </c>
      <c r="M8" s="47">
        <v>234.69204659299851</v>
      </c>
      <c r="N8" s="47">
        <v>8578.0515297889997</v>
      </c>
      <c r="P8" s="98"/>
      <c r="Q8" s="96"/>
      <c r="R8" s="96"/>
      <c r="S8" s="96"/>
      <c r="T8" s="96"/>
      <c r="U8" s="96"/>
      <c r="V8" s="96"/>
      <c r="W8" s="96"/>
      <c r="X8" s="96"/>
      <c r="Y8" s="96"/>
      <c r="Z8" s="96"/>
      <c r="AA8" s="96"/>
      <c r="AB8" s="96"/>
      <c r="AC8" s="96"/>
      <c r="AG8" s="99"/>
      <c r="AH8" s="99"/>
      <c r="AI8" s="99"/>
      <c r="AJ8" s="99"/>
      <c r="AK8" s="99"/>
      <c r="AL8" s="99"/>
      <c r="AM8" s="99"/>
      <c r="AN8" s="99"/>
      <c r="AO8" s="99"/>
      <c r="AP8" s="99"/>
      <c r="AQ8" s="99"/>
      <c r="AR8" s="99"/>
      <c r="AS8" s="99"/>
    </row>
    <row r="9" spans="1:45" ht="27" customHeight="1" x14ac:dyDescent="0.3">
      <c r="A9" s="40" t="s">
        <v>25</v>
      </c>
      <c r="B9" s="47">
        <v>808.97516633500004</v>
      </c>
      <c r="C9" s="47">
        <v>1128.1806654500001</v>
      </c>
      <c r="D9" s="47">
        <v>2314.6202289540001</v>
      </c>
      <c r="E9" s="47">
        <v>1722.966444503</v>
      </c>
      <c r="F9" s="47">
        <v>69.678308508000001</v>
      </c>
      <c r="G9" s="47">
        <v>1136.8406761440001</v>
      </c>
      <c r="H9" s="47">
        <v>355.96860484799998</v>
      </c>
      <c r="I9" s="47">
        <v>68.140779299999991</v>
      </c>
      <c r="J9" s="47">
        <v>166.43138043900001</v>
      </c>
      <c r="K9" s="47">
        <v>720.406771779</v>
      </c>
      <c r="L9" s="47">
        <v>148.40011980399998</v>
      </c>
      <c r="M9" s="47">
        <v>242.46886441699982</v>
      </c>
      <c r="N9" s="47">
        <v>8883.0780104810001</v>
      </c>
      <c r="P9" s="98"/>
      <c r="Q9" s="96"/>
      <c r="R9" s="96"/>
      <c r="S9" s="96"/>
      <c r="T9" s="96"/>
      <c r="U9" s="96"/>
      <c r="V9" s="96"/>
      <c r="W9" s="96"/>
      <c r="X9" s="96"/>
      <c r="Y9" s="96"/>
      <c r="Z9" s="96"/>
      <c r="AA9" s="96"/>
      <c r="AB9" s="96"/>
      <c r="AC9" s="96"/>
      <c r="AG9" s="99"/>
      <c r="AH9" s="99"/>
      <c r="AI9" s="99"/>
      <c r="AJ9" s="99"/>
      <c r="AK9" s="99"/>
      <c r="AL9" s="99"/>
      <c r="AM9" s="99"/>
      <c r="AN9" s="99"/>
      <c r="AO9" s="99"/>
      <c r="AP9" s="99"/>
      <c r="AQ9" s="99"/>
      <c r="AR9" s="99"/>
      <c r="AS9" s="99"/>
    </row>
    <row r="10" spans="1:45" ht="27" customHeight="1" thickBot="1" x14ac:dyDescent="0.35">
      <c r="A10" s="94" t="s">
        <v>26</v>
      </c>
      <c r="B10" s="100">
        <v>2331.0919195719998</v>
      </c>
      <c r="C10" s="100">
        <v>5545.6308334700007</v>
      </c>
      <c r="D10" s="100">
        <v>4117.9892052389996</v>
      </c>
      <c r="E10" s="100">
        <v>4572.3429245779998</v>
      </c>
      <c r="F10" s="100">
        <v>236.51267046499999</v>
      </c>
      <c r="G10" s="100">
        <v>3174.9440390559998</v>
      </c>
      <c r="H10" s="100">
        <v>1138.0003903700001</v>
      </c>
      <c r="I10" s="100">
        <v>196.59379609399997</v>
      </c>
      <c r="J10" s="100">
        <v>513.83070584699999</v>
      </c>
      <c r="K10" s="100">
        <v>1501.917160559</v>
      </c>
      <c r="L10" s="100">
        <v>440.03666618099999</v>
      </c>
      <c r="M10" s="100">
        <v>671.39382990899753</v>
      </c>
      <c r="N10" s="100">
        <v>24440.284141340002</v>
      </c>
      <c r="P10" s="101"/>
      <c r="Q10" s="102"/>
      <c r="R10" s="102"/>
      <c r="S10" s="102"/>
      <c r="T10" s="102"/>
      <c r="U10" s="102"/>
      <c r="V10" s="102"/>
      <c r="W10" s="102"/>
      <c r="X10" s="102"/>
      <c r="Y10" s="102"/>
      <c r="Z10" s="102"/>
      <c r="AA10" s="102"/>
      <c r="AB10" s="102"/>
      <c r="AC10" s="102"/>
      <c r="AG10" s="99"/>
      <c r="AH10" s="99"/>
      <c r="AI10" s="99"/>
      <c r="AJ10" s="99"/>
      <c r="AK10" s="99"/>
      <c r="AL10" s="99"/>
      <c r="AM10" s="99"/>
      <c r="AN10" s="99"/>
      <c r="AO10" s="99"/>
      <c r="AP10" s="99"/>
      <c r="AQ10" s="99"/>
      <c r="AR10" s="99"/>
      <c r="AS10" s="99"/>
    </row>
    <row r="11" spans="1:45" ht="27" customHeight="1" x14ac:dyDescent="0.3">
      <c r="A11" s="40" t="s">
        <v>27</v>
      </c>
      <c r="B11" s="47">
        <v>695.17815145200007</v>
      </c>
      <c r="C11" s="47">
        <v>1548.214782</v>
      </c>
      <c r="D11" s="47">
        <v>978.78728161699996</v>
      </c>
      <c r="E11" s="47">
        <v>2295.5853434790001</v>
      </c>
      <c r="F11" s="47">
        <v>89.437273043999994</v>
      </c>
      <c r="G11" s="47">
        <v>1022.4148009309999</v>
      </c>
      <c r="H11" s="47">
        <v>369.396282364</v>
      </c>
      <c r="I11" s="47">
        <v>67.917460518000013</v>
      </c>
      <c r="J11" s="47">
        <v>204.39185973699998</v>
      </c>
      <c r="K11" s="47">
        <v>619.97784689000002</v>
      </c>
      <c r="L11" s="47">
        <v>163.74394034400001</v>
      </c>
      <c r="M11" s="47">
        <v>231.44100396599961</v>
      </c>
      <c r="N11" s="47">
        <v>8286.4860263419996</v>
      </c>
      <c r="P11" s="98"/>
      <c r="Q11" s="96"/>
      <c r="R11" s="96"/>
      <c r="S11" s="96"/>
      <c r="T11" s="96"/>
      <c r="U11" s="96"/>
      <c r="V11" s="96"/>
      <c r="W11" s="96"/>
      <c r="X11" s="96"/>
      <c r="Y11" s="96"/>
      <c r="Z11" s="96"/>
      <c r="AA11" s="96"/>
      <c r="AB11" s="96"/>
      <c r="AC11" s="96"/>
      <c r="AG11" s="99"/>
      <c r="AH11" s="99"/>
      <c r="AI11" s="99"/>
      <c r="AJ11" s="99"/>
      <c r="AK11" s="99"/>
      <c r="AL11" s="99"/>
      <c r="AM11" s="99"/>
      <c r="AN11" s="99"/>
      <c r="AO11" s="99"/>
      <c r="AP11" s="99"/>
      <c r="AQ11" s="99"/>
      <c r="AR11" s="99"/>
      <c r="AS11" s="99"/>
    </row>
    <row r="12" spans="1:45" ht="27" customHeight="1" x14ac:dyDescent="0.3">
      <c r="A12" s="40" t="s">
        <v>28</v>
      </c>
      <c r="B12" s="47">
        <v>738.06289028999993</v>
      </c>
      <c r="C12" s="47">
        <v>903.94626933000006</v>
      </c>
      <c r="D12" s="47">
        <v>1047.494807047</v>
      </c>
      <c r="E12" s="47">
        <v>1734.3580208970002</v>
      </c>
      <c r="F12" s="47">
        <v>72.933288106000006</v>
      </c>
      <c r="G12" s="47">
        <v>965.37985502799995</v>
      </c>
      <c r="H12" s="47">
        <v>384.017160241</v>
      </c>
      <c r="I12" s="47">
        <v>78.577544791999998</v>
      </c>
      <c r="J12" s="47">
        <v>215.94735037599997</v>
      </c>
      <c r="K12" s="47">
        <v>514.80806940499997</v>
      </c>
      <c r="L12" s="47">
        <v>183.05058688600002</v>
      </c>
      <c r="M12" s="47">
        <v>328.68053723000048</v>
      </c>
      <c r="N12" s="47">
        <v>7167.2563796280001</v>
      </c>
      <c r="P12" s="98"/>
      <c r="Q12" s="96"/>
      <c r="R12" s="96"/>
      <c r="S12" s="96"/>
      <c r="T12" s="96"/>
      <c r="U12" s="96"/>
      <c r="V12" s="96"/>
      <c r="W12" s="96"/>
      <c r="X12" s="96"/>
      <c r="Y12" s="96"/>
      <c r="Z12" s="96"/>
      <c r="AA12" s="96"/>
      <c r="AB12" s="96"/>
      <c r="AC12" s="96"/>
      <c r="AG12" s="99"/>
      <c r="AH12" s="99"/>
      <c r="AI12" s="99"/>
      <c r="AJ12" s="99"/>
      <c r="AK12" s="99"/>
      <c r="AL12" s="99"/>
      <c r="AM12" s="99"/>
      <c r="AN12" s="99"/>
      <c r="AO12" s="99"/>
      <c r="AP12" s="99"/>
      <c r="AQ12" s="99"/>
      <c r="AR12" s="99"/>
      <c r="AS12" s="99"/>
    </row>
    <row r="13" spans="1:45" ht="27" customHeight="1" x14ac:dyDescent="0.3">
      <c r="A13" s="40" t="s">
        <v>29</v>
      </c>
      <c r="B13" s="47">
        <v>854.47419176900007</v>
      </c>
      <c r="C13" s="47">
        <v>5769.0868525100004</v>
      </c>
      <c r="D13" s="47">
        <v>1038.4703519939999</v>
      </c>
      <c r="E13" s="47">
        <v>1469.262080087</v>
      </c>
      <c r="F13" s="47">
        <v>74.869196412999997</v>
      </c>
      <c r="G13" s="47">
        <v>1100.7099818010001</v>
      </c>
      <c r="H13" s="47">
        <v>391.20866356300002</v>
      </c>
      <c r="I13" s="47">
        <v>65.187670722999997</v>
      </c>
      <c r="J13" s="47">
        <v>215.87120918599999</v>
      </c>
      <c r="K13" s="47">
        <v>629.451779429</v>
      </c>
      <c r="L13" s="47">
        <v>194.848676678</v>
      </c>
      <c r="M13" s="47">
        <v>279.55424529999732</v>
      </c>
      <c r="N13" s="47">
        <v>12082.994899452999</v>
      </c>
      <c r="P13" s="98"/>
      <c r="Q13" s="96"/>
      <c r="R13" s="96"/>
      <c r="S13" s="96"/>
      <c r="T13" s="96"/>
      <c r="U13" s="96"/>
      <c r="V13" s="96"/>
      <c r="W13" s="96"/>
      <c r="X13" s="96"/>
      <c r="Y13" s="96"/>
      <c r="Z13" s="96"/>
      <c r="AA13" s="96"/>
      <c r="AB13" s="96"/>
      <c r="AC13" s="96"/>
      <c r="AG13" s="99"/>
      <c r="AH13" s="99"/>
      <c r="AI13" s="99"/>
      <c r="AJ13" s="99"/>
      <c r="AK13" s="99"/>
      <c r="AL13" s="99"/>
      <c r="AM13" s="99"/>
      <c r="AN13" s="99"/>
      <c r="AO13" s="99"/>
      <c r="AP13" s="99"/>
      <c r="AQ13" s="99"/>
      <c r="AR13" s="99"/>
      <c r="AS13" s="99"/>
    </row>
    <row r="14" spans="1:45" ht="27" customHeight="1" thickBot="1" x14ac:dyDescent="0.35">
      <c r="A14" s="94" t="s">
        <v>30</v>
      </c>
      <c r="B14" s="100">
        <v>2287.715233511</v>
      </c>
      <c r="C14" s="100">
        <v>8221.2479038399997</v>
      </c>
      <c r="D14" s="100">
        <v>3064.7524406580001</v>
      </c>
      <c r="E14" s="100">
        <v>5499.2054444630003</v>
      </c>
      <c r="F14" s="100">
        <v>237.23975756300001</v>
      </c>
      <c r="G14" s="100">
        <v>3088.5046377600002</v>
      </c>
      <c r="H14" s="100">
        <v>1144.6221061680001</v>
      </c>
      <c r="I14" s="100">
        <v>211.68267603299998</v>
      </c>
      <c r="J14" s="100">
        <v>636.21041929900002</v>
      </c>
      <c r="K14" s="100">
        <v>1764.2376957239999</v>
      </c>
      <c r="L14" s="100">
        <v>541.64320390800003</v>
      </c>
      <c r="M14" s="100">
        <v>839.67578649599739</v>
      </c>
      <c r="N14" s="100">
        <v>27536.737305423001</v>
      </c>
      <c r="P14" s="101"/>
      <c r="Q14" s="102"/>
      <c r="R14" s="102"/>
      <c r="S14" s="102"/>
      <c r="T14" s="102"/>
      <c r="U14" s="102"/>
      <c r="V14" s="102"/>
      <c r="W14" s="102"/>
      <c r="X14" s="102"/>
      <c r="Y14" s="102"/>
      <c r="Z14" s="102"/>
      <c r="AA14" s="102"/>
      <c r="AB14" s="102"/>
      <c r="AC14" s="102"/>
      <c r="AG14" s="99"/>
      <c r="AH14" s="99"/>
      <c r="AI14" s="99"/>
      <c r="AJ14" s="99"/>
      <c r="AK14" s="99"/>
      <c r="AL14" s="99"/>
      <c r="AM14" s="99"/>
      <c r="AN14" s="99"/>
      <c r="AO14" s="99"/>
      <c r="AP14" s="99"/>
      <c r="AQ14" s="99"/>
      <c r="AR14" s="99"/>
      <c r="AS14" s="99"/>
    </row>
    <row r="15" spans="1:45" ht="27" customHeight="1" x14ac:dyDescent="0.3">
      <c r="A15" s="40" t="s">
        <v>31</v>
      </c>
      <c r="B15" s="47">
        <v>750.36381574000006</v>
      </c>
      <c r="C15" s="47">
        <v>1309.1017876800001</v>
      </c>
      <c r="D15" s="47">
        <v>1032.5755086469999</v>
      </c>
      <c r="E15" s="47">
        <v>1499.5784523110001</v>
      </c>
      <c r="F15" s="47">
        <v>80.934748012999989</v>
      </c>
      <c r="G15" s="47">
        <v>1066.4737426720001</v>
      </c>
      <c r="H15" s="47">
        <v>326.56764379600003</v>
      </c>
      <c r="I15" s="47">
        <v>61.277460267999999</v>
      </c>
      <c r="J15" s="47">
        <v>203.764197647</v>
      </c>
      <c r="K15" s="47">
        <v>471.50994120799999</v>
      </c>
      <c r="L15" s="47">
        <v>160.93590072499998</v>
      </c>
      <c r="M15" s="47">
        <v>270.0000388590002</v>
      </c>
      <c r="N15" s="47">
        <v>7233.0832375660002</v>
      </c>
      <c r="P15" s="98"/>
      <c r="Q15" s="96"/>
      <c r="R15" s="96"/>
      <c r="S15" s="96"/>
      <c r="T15" s="96"/>
      <c r="U15" s="96"/>
      <c r="V15" s="96"/>
      <c r="W15" s="96"/>
      <c r="X15" s="96"/>
      <c r="Y15" s="96"/>
      <c r="Z15" s="96"/>
      <c r="AA15" s="96"/>
      <c r="AB15" s="96"/>
      <c r="AC15" s="96"/>
      <c r="AG15" s="99"/>
      <c r="AH15" s="99"/>
      <c r="AI15" s="99"/>
      <c r="AJ15" s="99"/>
      <c r="AK15" s="99"/>
      <c r="AL15" s="99"/>
      <c r="AM15" s="99"/>
      <c r="AN15" s="99"/>
      <c r="AO15" s="99"/>
      <c r="AP15" s="99"/>
      <c r="AQ15" s="99"/>
      <c r="AR15" s="99"/>
      <c r="AS15" s="99"/>
    </row>
    <row r="16" spans="1:45" ht="27" customHeight="1" x14ac:dyDescent="0.3">
      <c r="A16" s="40" t="s">
        <v>32</v>
      </c>
      <c r="B16" s="47">
        <v>970.20619408200002</v>
      </c>
      <c r="C16" s="47">
        <v>641.48004877999995</v>
      </c>
      <c r="D16" s="47">
        <v>1175.934166001</v>
      </c>
      <c r="E16" s="47">
        <v>1521.7612442770001</v>
      </c>
      <c r="F16" s="47">
        <v>83.033059933000004</v>
      </c>
      <c r="G16" s="47">
        <v>1070.3889688239999</v>
      </c>
      <c r="H16" s="47">
        <v>381.68784779600003</v>
      </c>
      <c r="I16" s="47">
        <v>62.976313906000001</v>
      </c>
      <c r="J16" s="47">
        <v>265.45532636799999</v>
      </c>
      <c r="K16" s="47">
        <v>484.92765408499997</v>
      </c>
      <c r="L16" s="47">
        <v>193.92233079300001</v>
      </c>
      <c r="M16" s="47">
        <v>292.26808410700033</v>
      </c>
      <c r="N16" s="47">
        <v>7144.0412389519997</v>
      </c>
      <c r="P16" s="98"/>
      <c r="Q16" s="96"/>
      <c r="R16" s="96"/>
      <c r="S16" s="96"/>
      <c r="T16" s="96"/>
      <c r="U16" s="96"/>
      <c r="V16" s="96"/>
      <c r="W16" s="96"/>
      <c r="X16" s="96"/>
      <c r="Y16" s="96"/>
      <c r="Z16" s="96"/>
      <c r="AA16" s="96"/>
      <c r="AB16" s="96"/>
      <c r="AC16" s="96"/>
      <c r="AG16" s="99"/>
      <c r="AH16" s="99"/>
      <c r="AI16" s="99"/>
      <c r="AJ16" s="99"/>
      <c r="AK16" s="99"/>
      <c r="AL16" s="99"/>
      <c r="AM16" s="99"/>
      <c r="AN16" s="99"/>
      <c r="AO16" s="99"/>
      <c r="AP16" s="99"/>
      <c r="AQ16" s="99"/>
      <c r="AR16" s="99"/>
      <c r="AS16" s="99"/>
    </row>
    <row r="17" spans="1:47" ht="27" customHeight="1" x14ac:dyDescent="0.3">
      <c r="A17" s="40" t="s">
        <v>33</v>
      </c>
      <c r="B17" s="47">
        <v>767.24031244299999</v>
      </c>
      <c r="C17" s="47">
        <v>2351.74115166</v>
      </c>
      <c r="D17" s="47">
        <v>1013.6437393250001</v>
      </c>
      <c r="E17" s="47">
        <v>1670.6971080369999</v>
      </c>
      <c r="F17" s="47">
        <v>77.354471375000003</v>
      </c>
      <c r="G17" s="47">
        <v>750.966908117</v>
      </c>
      <c r="H17" s="47">
        <v>313.32022257300002</v>
      </c>
      <c r="I17" s="47">
        <v>50.494534768000001</v>
      </c>
      <c r="J17" s="47">
        <v>167.299962615</v>
      </c>
      <c r="K17" s="47">
        <v>367.638366088</v>
      </c>
      <c r="L17" s="47">
        <v>157.91334578299998</v>
      </c>
      <c r="M17" s="47">
        <v>271.22615484700106</v>
      </c>
      <c r="N17" s="47">
        <v>7959.5362776309994</v>
      </c>
      <c r="P17" s="98"/>
      <c r="Q17" s="96"/>
      <c r="R17" s="96"/>
      <c r="S17" s="96"/>
      <c r="T17" s="96"/>
      <c r="U17" s="96"/>
      <c r="V17" s="96"/>
      <c r="W17" s="96"/>
      <c r="X17" s="96"/>
      <c r="Y17" s="96"/>
      <c r="Z17" s="96"/>
      <c r="AA17" s="96"/>
      <c r="AB17" s="96"/>
      <c r="AC17" s="96"/>
      <c r="AG17" s="99"/>
      <c r="AH17" s="99"/>
      <c r="AI17" s="99"/>
      <c r="AJ17" s="99"/>
      <c r="AK17" s="99"/>
      <c r="AL17" s="99"/>
      <c r="AM17" s="99"/>
      <c r="AN17" s="99"/>
      <c r="AO17" s="99"/>
      <c r="AP17" s="99"/>
      <c r="AQ17" s="99"/>
      <c r="AR17" s="99"/>
      <c r="AS17" s="99"/>
    </row>
    <row r="18" spans="1:47" ht="27" customHeight="1" thickBot="1" x14ac:dyDescent="0.35">
      <c r="A18" s="94" t="s">
        <v>34</v>
      </c>
      <c r="B18" s="100">
        <v>2487.8103222649997</v>
      </c>
      <c r="C18" s="100">
        <v>4302.3229881199995</v>
      </c>
      <c r="D18" s="100">
        <v>3222.1534139729997</v>
      </c>
      <c r="E18" s="100">
        <v>4692.0368046249996</v>
      </c>
      <c r="F18" s="100">
        <v>241.32227932099997</v>
      </c>
      <c r="G18" s="100">
        <v>2887.829619613</v>
      </c>
      <c r="H18" s="100">
        <v>1021.5757141649999</v>
      </c>
      <c r="I18" s="100">
        <v>174.74830894199999</v>
      </c>
      <c r="J18" s="100">
        <v>636.51948662999996</v>
      </c>
      <c r="K18" s="100">
        <v>1324.0759613810001</v>
      </c>
      <c r="L18" s="100">
        <v>512.77157730099998</v>
      </c>
      <c r="M18" s="100">
        <v>833.49427781300164</v>
      </c>
      <c r="N18" s="100">
        <v>22336.660754148998</v>
      </c>
      <c r="P18" s="101"/>
      <c r="Q18" s="102"/>
      <c r="R18" s="102"/>
      <c r="S18" s="102"/>
      <c r="T18" s="102"/>
      <c r="U18" s="102"/>
      <c r="V18" s="102"/>
      <c r="W18" s="102"/>
      <c r="X18" s="102"/>
      <c r="Y18" s="102"/>
      <c r="Z18" s="102"/>
      <c r="AA18" s="102"/>
      <c r="AB18" s="102"/>
      <c r="AC18" s="102"/>
      <c r="AG18" s="99"/>
      <c r="AH18" s="99"/>
      <c r="AI18" s="99"/>
      <c r="AJ18" s="99"/>
      <c r="AK18" s="99"/>
      <c r="AL18" s="99"/>
      <c r="AM18" s="99"/>
      <c r="AN18" s="99"/>
      <c r="AO18" s="99"/>
      <c r="AP18" s="99"/>
      <c r="AQ18" s="99"/>
      <c r="AR18" s="99"/>
      <c r="AS18" s="99"/>
    </row>
    <row r="19" spans="1:47" ht="27" customHeight="1" thickBot="1" x14ac:dyDescent="0.35">
      <c r="A19" s="94" t="s">
        <v>35</v>
      </c>
      <c r="B19" s="100">
        <v>9670.0421338369997</v>
      </c>
      <c r="C19" s="100">
        <v>27302.478080450001</v>
      </c>
      <c r="D19" s="100">
        <v>13341.451058854</v>
      </c>
      <c r="E19" s="100">
        <v>18336.844906482002</v>
      </c>
      <c r="F19" s="100">
        <v>884.51942491099999</v>
      </c>
      <c r="G19" s="100">
        <v>11996.543131784001</v>
      </c>
      <c r="H19" s="100">
        <v>4446.0170630270004</v>
      </c>
      <c r="I19" s="100">
        <v>765.987443396</v>
      </c>
      <c r="J19" s="100">
        <v>2315.9905861800003</v>
      </c>
      <c r="K19" s="100">
        <v>5963.3956923599999</v>
      </c>
      <c r="L19" s="100">
        <v>1933.2619688149998</v>
      </c>
      <c r="M19" s="100">
        <v>2943.4921974769964</v>
      </c>
      <c r="N19" s="100">
        <v>99900.023687573004</v>
      </c>
      <c r="P19" s="101"/>
      <c r="Q19" s="102"/>
      <c r="R19" s="102"/>
      <c r="S19" s="102"/>
      <c r="T19" s="102"/>
      <c r="U19" s="102"/>
      <c r="V19" s="102"/>
      <c r="W19" s="102"/>
      <c r="X19" s="102"/>
      <c r="Y19" s="102"/>
      <c r="Z19" s="102"/>
      <c r="AA19" s="102"/>
      <c r="AB19" s="102"/>
      <c r="AC19" s="102"/>
      <c r="AG19" s="99"/>
      <c r="AH19" s="99"/>
      <c r="AI19" s="99"/>
      <c r="AJ19" s="99"/>
      <c r="AK19" s="99"/>
      <c r="AL19" s="99"/>
      <c r="AM19" s="99"/>
      <c r="AN19" s="99"/>
      <c r="AO19" s="99"/>
      <c r="AP19" s="99"/>
      <c r="AQ19" s="99"/>
      <c r="AR19" s="99"/>
      <c r="AS19" s="99"/>
    </row>
    <row r="20" spans="1:47" ht="27" customHeight="1" x14ac:dyDescent="0.3">
      <c r="A20" s="40" t="s">
        <v>36</v>
      </c>
      <c r="B20" s="47">
        <v>640.47133577900001</v>
      </c>
      <c r="C20" s="47">
        <v>988.80377838999993</v>
      </c>
      <c r="D20" s="47">
        <v>907.02516950300003</v>
      </c>
      <c r="E20" s="47">
        <v>1338.4393772130002</v>
      </c>
      <c r="F20" s="47">
        <v>46.563235726000002</v>
      </c>
      <c r="G20" s="47">
        <v>852.50570085499999</v>
      </c>
      <c r="H20" s="47">
        <v>279.74337582200002</v>
      </c>
      <c r="I20" s="47">
        <v>56.341899935000001</v>
      </c>
      <c r="J20" s="47">
        <v>133.43862564900002</v>
      </c>
      <c r="K20" s="47">
        <v>418.93241349299996</v>
      </c>
      <c r="L20" s="47">
        <v>134.905371347</v>
      </c>
      <c r="M20" s="47">
        <v>235.79724302799892</v>
      </c>
      <c r="N20" s="47">
        <v>6032.9675267399998</v>
      </c>
      <c r="P20" s="98"/>
      <c r="Q20" s="96"/>
      <c r="R20" s="96"/>
      <c r="S20" s="96"/>
      <c r="T20" s="96"/>
      <c r="U20" s="96"/>
      <c r="V20" s="96"/>
      <c r="W20" s="96"/>
      <c r="X20" s="96"/>
      <c r="Y20" s="96"/>
      <c r="Z20" s="96"/>
      <c r="AA20" s="96"/>
      <c r="AB20" s="96"/>
      <c r="AC20" s="96"/>
      <c r="AG20" s="99"/>
      <c r="AH20" s="99"/>
      <c r="AI20" s="99"/>
      <c r="AJ20" s="99"/>
      <c r="AK20" s="99"/>
      <c r="AL20" s="99"/>
      <c r="AM20" s="99"/>
      <c r="AN20" s="99"/>
      <c r="AO20" s="99"/>
      <c r="AP20" s="99"/>
      <c r="AQ20" s="99"/>
      <c r="AR20" s="99"/>
      <c r="AS20" s="99"/>
    </row>
    <row r="21" spans="1:47" ht="27" customHeight="1" x14ac:dyDescent="0.3">
      <c r="A21" s="40" t="s">
        <v>21</v>
      </c>
      <c r="B21" s="47">
        <v>771.51859124600003</v>
      </c>
      <c r="C21" s="47">
        <v>1352.36335925</v>
      </c>
      <c r="D21" s="47">
        <v>1259.9412737060002</v>
      </c>
      <c r="E21" s="47">
        <v>1288.534238338</v>
      </c>
      <c r="F21" s="47">
        <v>57.323780397</v>
      </c>
      <c r="G21" s="47">
        <v>894.25230600600003</v>
      </c>
      <c r="H21" s="47">
        <v>376.93510335900004</v>
      </c>
      <c r="I21" s="47">
        <v>46.589991982000001</v>
      </c>
      <c r="J21" s="47">
        <v>180.75805225900001</v>
      </c>
      <c r="K21" s="47">
        <v>421.298261938</v>
      </c>
      <c r="L21" s="47">
        <v>142.920583222</v>
      </c>
      <c r="M21" s="47">
        <v>210.25752258299923</v>
      </c>
      <c r="N21" s="47">
        <v>7002.6930642860007</v>
      </c>
      <c r="P21" s="98"/>
      <c r="Q21" s="96"/>
      <c r="R21" s="96"/>
      <c r="S21" s="96"/>
      <c r="T21" s="96"/>
      <c r="U21" s="96"/>
      <c r="V21" s="96"/>
      <c r="W21" s="96"/>
      <c r="X21" s="96"/>
      <c r="Y21" s="96"/>
      <c r="Z21" s="96"/>
      <c r="AA21" s="96"/>
      <c r="AB21" s="96"/>
      <c r="AC21" s="96"/>
      <c r="AG21" s="99"/>
      <c r="AH21" s="99"/>
      <c r="AI21" s="99"/>
      <c r="AJ21" s="99"/>
      <c r="AK21" s="99"/>
      <c r="AL21" s="99"/>
      <c r="AM21" s="99"/>
      <c r="AN21" s="99"/>
      <c r="AO21" s="99"/>
      <c r="AP21" s="99"/>
      <c r="AQ21" s="99"/>
      <c r="AR21" s="99"/>
      <c r="AS21" s="99"/>
    </row>
    <row r="22" spans="1:47" ht="27" customHeight="1" x14ac:dyDescent="0.3">
      <c r="A22" s="40" t="s">
        <v>22</v>
      </c>
      <c r="B22" s="47">
        <v>795.43603047500005</v>
      </c>
      <c r="C22" s="47">
        <v>818.81134921</v>
      </c>
      <c r="D22" s="47">
        <v>1221.3281924</v>
      </c>
      <c r="E22" s="47">
        <v>1511.0576440130001</v>
      </c>
      <c r="F22" s="47">
        <v>68.349041761000009</v>
      </c>
      <c r="G22" s="47">
        <v>1111.2481228940001</v>
      </c>
      <c r="H22" s="47">
        <v>394.707464421</v>
      </c>
      <c r="I22" s="47">
        <v>65.417153288000009</v>
      </c>
      <c r="J22" s="47">
        <v>235.38369107400001</v>
      </c>
      <c r="K22" s="47">
        <v>565.99554987600004</v>
      </c>
      <c r="L22" s="47">
        <v>179.33868304399999</v>
      </c>
      <c r="M22" s="47">
        <v>286.05690759399988</v>
      </c>
      <c r="N22" s="47">
        <v>7253.1298300500002</v>
      </c>
      <c r="P22" s="98"/>
      <c r="Q22" s="96"/>
      <c r="R22" s="96"/>
      <c r="S22" s="96"/>
      <c r="T22" s="96"/>
      <c r="U22" s="96"/>
      <c r="V22" s="96"/>
      <c r="W22" s="96"/>
      <c r="X22" s="96"/>
      <c r="Y22" s="96"/>
      <c r="Z22" s="96"/>
      <c r="AA22" s="96"/>
      <c r="AB22" s="96"/>
      <c r="AC22" s="96"/>
      <c r="AG22" s="99"/>
      <c r="AH22" s="99"/>
      <c r="AI22" s="99"/>
      <c r="AJ22" s="99"/>
      <c r="AK22" s="99"/>
      <c r="AL22" s="99"/>
      <c r="AM22" s="99"/>
      <c r="AN22" s="99"/>
      <c r="AO22" s="99"/>
      <c r="AP22" s="99"/>
      <c r="AQ22" s="99"/>
      <c r="AR22" s="99"/>
      <c r="AS22" s="99"/>
    </row>
    <row r="23" spans="1:47" ht="27" customHeight="1" thickBot="1" x14ac:dyDescent="0.35">
      <c r="A23" s="94" t="s">
        <v>23</v>
      </c>
      <c r="B23" s="100">
        <v>2207.4259575000001</v>
      </c>
      <c r="C23" s="100">
        <v>3159.9784868500001</v>
      </c>
      <c r="D23" s="100">
        <v>3388.2946356090001</v>
      </c>
      <c r="E23" s="100">
        <v>4138.0312595639998</v>
      </c>
      <c r="F23" s="100">
        <v>172.23605788399999</v>
      </c>
      <c r="G23" s="100">
        <v>2858.0061297550001</v>
      </c>
      <c r="H23" s="100">
        <v>1051.385943602</v>
      </c>
      <c r="I23" s="100">
        <v>168.34904520499998</v>
      </c>
      <c r="J23" s="100">
        <v>549.58036898199998</v>
      </c>
      <c r="K23" s="100">
        <v>1406.226225307</v>
      </c>
      <c r="L23" s="100">
        <v>457.16463761300002</v>
      </c>
      <c r="M23" s="100">
        <v>732.11167320499806</v>
      </c>
      <c r="N23" s="100">
        <v>20288.790421075999</v>
      </c>
      <c r="P23" s="101"/>
      <c r="Q23" s="102"/>
      <c r="R23" s="102"/>
      <c r="S23" s="102"/>
      <c r="T23" s="102"/>
      <c r="U23" s="102"/>
      <c r="V23" s="102"/>
      <c r="W23" s="102"/>
      <c r="X23" s="102"/>
      <c r="Y23" s="102"/>
      <c r="Z23" s="102"/>
      <c r="AA23" s="102"/>
      <c r="AB23" s="102"/>
      <c r="AC23" s="102"/>
      <c r="AG23" s="99"/>
      <c r="AH23" s="99"/>
      <c r="AI23" s="99"/>
      <c r="AJ23" s="99"/>
      <c r="AK23" s="99"/>
      <c r="AL23" s="99"/>
      <c r="AM23" s="99"/>
      <c r="AN23" s="99"/>
      <c r="AO23" s="99"/>
      <c r="AP23" s="99"/>
      <c r="AQ23" s="99"/>
      <c r="AR23" s="99"/>
      <c r="AS23" s="99"/>
    </row>
    <row r="24" spans="1:47" ht="27" customHeight="1" x14ac:dyDescent="0.3">
      <c r="A24" s="40" t="s">
        <v>24</v>
      </c>
      <c r="B24" s="47">
        <v>768.63844407700003</v>
      </c>
      <c r="C24" s="47">
        <v>765.93823545000009</v>
      </c>
      <c r="D24" s="47">
        <v>1093.666379112</v>
      </c>
      <c r="E24" s="47">
        <v>1366.7738804999999</v>
      </c>
      <c r="F24" s="47">
        <v>55.892792005000004</v>
      </c>
      <c r="G24" s="47">
        <v>817.12484944899995</v>
      </c>
      <c r="H24" s="47">
        <v>351.96159109500002</v>
      </c>
      <c r="I24" s="47">
        <v>63.555309479999998</v>
      </c>
      <c r="J24" s="47">
        <v>197.81583671799999</v>
      </c>
      <c r="K24" s="47">
        <v>382.59272909399999</v>
      </c>
      <c r="L24" s="47">
        <v>140.347785036</v>
      </c>
      <c r="M24" s="47">
        <v>211.7320716269989</v>
      </c>
      <c r="N24" s="47">
        <v>6216.0399036429999</v>
      </c>
      <c r="P24" s="98"/>
      <c r="Q24" s="96"/>
      <c r="R24" s="96"/>
      <c r="S24" s="96"/>
      <c r="T24" s="96"/>
      <c r="U24" s="96"/>
      <c r="V24" s="96"/>
      <c r="W24" s="96"/>
      <c r="X24" s="96"/>
      <c r="Y24" s="96"/>
      <c r="Z24" s="96"/>
      <c r="AA24" s="96"/>
      <c r="AB24" s="96"/>
      <c r="AC24" s="96"/>
      <c r="AG24" s="99"/>
      <c r="AH24" s="99"/>
      <c r="AI24" s="99"/>
      <c r="AJ24" s="99"/>
      <c r="AK24" s="99"/>
      <c r="AL24" s="99"/>
      <c r="AM24" s="99"/>
      <c r="AN24" s="99"/>
      <c r="AO24" s="99"/>
      <c r="AP24" s="99"/>
      <c r="AQ24" s="99"/>
      <c r="AR24" s="99"/>
      <c r="AS24" s="99"/>
    </row>
    <row r="25" spans="1:47" ht="27" customHeight="1" x14ac:dyDescent="0.3">
      <c r="A25" s="40" t="s">
        <v>19</v>
      </c>
      <c r="B25" s="47">
        <v>902.12139893100004</v>
      </c>
      <c r="C25" s="47">
        <v>874.37601328999995</v>
      </c>
      <c r="D25" s="47">
        <v>1013.094365971</v>
      </c>
      <c r="E25" s="47">
        <v>1311.5123583510001</v>
      </c>
      <c r="F25" s="47">
        <v>75.327967404000006</v>
      </c>
      <c r="G25" s="47">
        <v>1058.357041685</v>
      </c>
      <c r="H25" s="47">
        <v>391.180974451</v>
      </c>
      <c r="I25" s="47">
        <v>77.254876082999999</v>
      </c>
      <c r="J25" s="47">
        <v>187.290609596</v>
      </c>
      <c r="K25" s="47">
        <v>550.25777909999999</v>
      </c>
      <c r="L25" s="47">
        <v>161.81986312699999</v>
      </c>
      <c r="M25" s="47">
        <v>239.77061271899987</v>
      </c>
      <c r="N25" s="47">
        <v>6842.3638607080002</v>
      </c>
      <c r="P25" s="98"/>
      <c r="Q25" s="96"/>
      <c r="R25" s="96"/>
      <c r="S25" s="96"/>
      <c r="T25" s="96"/>
      <c r="U25" s="96"/>
      <c r="V25" s="96"/>
      <c r="W25" s="96"/>
      <c r="X25" s="96"/>
      <c r="Y25" s="96"/>
      <c r="Z25" s="96"/>
      <c r="AA25" s="96"/>
      <c r="AB25" s="96"/>
      <c r="AC25" s="96"/>
      <c r="AG25" s="99"/>
      <c r="AH25" s="99"/>
      <c r="AI25" s="99"/>
      <c r="AJ25" s="99"/>
      <c r="AK25" s="99"/>
      <c r="AL25" s="99"/>
      <c r="AM25" s="99"/>
      <c r="AN25" s="99"/>
      <c r="AO25" s="99"/>
      <c r="AP25" s="99"/>
      <c r="AQ25" s="99"/>
      <c r="AR25" s="99"/>
      <c r="AS25" s="99"/>
    </row>
    <row r="26" spans="1:47" ht="27" customHeight="1" x14ac:dyDescent="0.3">
      <c r="A26" s="40" t="s">
        <v>25</v>
      </c>
      <c r="B26" s="47">
        <v>904.36044238299996</v>
      </c>
      <c r="C26" s="47">
        <v>779.61705110000003</v>
      </c>
      <c r="D26" s="47">
        <v>1153.2095295499998</v>
      </c>
      <c r="E26" s="47">
        <v>1321.8550836900001</v>
      </c>
      <c r="F26" s="47">
        <v>80.329037276999998</v>
      </c>
      <c r="G26" s="47">
        <v>1120.467939204</v>
      </c>
      <c r="H26" s="47">
        <v>422.42899572500005</v>
      </c>
      <c r="I26" s="47">
        <v>100.05954304000001</v>
      </c>
      <c r="J26" s="47">
        <v>153.388673877</v>
      </c>
      <c r="K26" s="47">
        <v>527.99658804000001</v>
      </c>
      <c r="L26" s="47">
        <v>176.89307063699999</v>
      </c>
      <c r="M26" s="47">
        <v>207.40218683699894</v>
      </c>
      <c r="N26" s="47">
        <v>6948.0081413600001</v>
      </c>
      <c r="P26" s="98"/>
      <c r="Q26" s="96"/>
      <c r="R26" s="96"/>
      <c r="S26" s="96"/>
      <c r="T26" s="96"/>
      <c r="U26" s="96"/>
      <c r="V26" s="96"/>
      <c r="W26" s="96"/>
      <c r="X26" s="96"/>
      <c r="Y26" s="96"/>
      <c r="Z26" s="96"/>
      <c r="AA26" s="96"/>
      <c r="AB26" s="96"/>
      <c r="AC26" s="96"/>
      <c r="AG26" s="99"/>
      <c r="AH26" s="99"/>
      <c r="AI26" s="99"/>
      <c r="AJ26" s="99"/>
      <c r="AK26" s="99"/>
      <c r="AL26" s="99"/>
      <c r="AM26" s="99"/>
      <c r="AN26" s="99"/>
      <c r="AO26" s="99"/>
      <c r="AP26" s="99"/>
      <c r="AQ26" s="99"/>
      <c r="AR26" s="99"/>
      <c r="AS26" s="99"/>
    </row>
    <row r="27" spans="1:47" s="66" customFormat="1" ht="27" customHeight="1" thickBot="1" x14ac:dyDescent="0.35">
      <c r="A27" s="103" t="s">
        <v>26</v>
      </c>
      <c r="B27" s="104">
        <v>2575.1202853909999</v>
      </c>
      <c r="C27" s="104">
        <v>2419.9312998400001</v>
      </c>
      <c r="D27" s="104">
        <v>3259.9702746329999</v>
      </c>
      <c r="E27" s="104">
        <v>4000.1413225409997</v>
      </c>
      <c r="F27" s="104">
        <v>211.54979668599998</v>
      </c>
      <c r="G27" s="104">
        <v>2995.9498303379996</v>
      </c>
      <c r="H27" s="104">
        <v>1165.5715612709998</v>
      </c>
      <c r="I27" s="104">
        <v>240.869728603</v>
      </c>
      <c r="J27" s="104">
        <v>538.49512019099996</v>
      </c>
      <c r="K27" s="104">
        <v>1460.847096234</v>
      </c>
      <c r="L27" s="104">
        <v>479.06071879999996</v>
      </c>
      <c r="M27" s="104">
        <v>658.90487118299768</v>
      </c>
      <c r="N27" s="104">
        <v>20006.411905711</v>
      </c>
      <c r="P27" s="101"/>
      <c r="Q27" s="102"/>
      <c r="R27" s="102"/>
      <c r="S27" s="102"/>
      <c r="T27" s="102"/>
      <c r="U27" s="102"/>
      <c r="V27" s="102"/>
      <c r="W27" s="102"/>
      <c r="X27" s="102"/>
      <c r="Y27" s="102"/>
      <c r="Z27" s="102"/>
      <c r="AA27" s="102"/>
      <c r="AB27" s="102"/>
      <c r="AC27" s="102"/>
      <c r="AD27" s="97"/>
      <c r="AE27" s="97"/>
      <c r="AF27" s="97"/>
      <c r="AG27" s="99"/>
      <c r="AH27" s="99"/>
      <c r="AI27" s="99"/>
      <c r="AJ27" s="99"/>
      <c r="AK27" s="99"/>
      <c r="AL27" s="99"/>
      <c r="AM27" s="99"/>
      <c r="AN27" s="99"/>
      <c r="AO27" s="99"/>
      <c r="AP27" s="99"/>
      <c r="AQ27" s="99"/>
      <c r="AR27" s="99"/>
      <c r="AS27" s="99"/>
      <c r="AT27" s="97"/>
      <c r="AU27" s="97"/>
    </row>
    <row r="28" spans="1:47" s="66" customFormat="1" ht="27" customHeight="1" x14ac:dyDescent="0.3">
      <c r="A28" s="66" t="s">
        <v>27</v>
      </c>
      <c r="B28" s="68">
        <v>823.90423292499997</v>
      </c>
      <c r="C28" s="68">
        <v>811.52790717999994</v>
      </c>
      <c r="D28" s="68">
        <v>1077.1035809330001</v>
      </c>
      <c r="E28" s="68">
        <v>1437.461446264</v>
      </c>
      <c r="F28" s="68">
        <v>67.316831837999999</v>
      </c>
      <c r="G28" s="68">
        <v>1015.7997654479999</v>
      </c>
      <c r="H28" s="68">
        <v>418.065156855</v>
      </c>
      <c r="I28" s="68">
        <v>63.387306387999999</v>
      </c>
      <c r="J28" s="68">
        <v>173.85515014199999</v>
      </c>
      <c r="K28" s="68">
        <v>873.68336568799998</v>
      </c>
      <c r="L28" s="68">
        <v>167.422145398</v>
      </c>
      <c r="M28" s="68">
        <v>244.839892262002</v>
      </c>
      <c r="N28" s="68">
        <v>7174.3667813210004</v>
      </c>
      <c r="P28" s="98"/>
      <c r="Q28" s="96"/>
      <c r="R28" s="96"/>
      <c r="S28" s="96"/>
      <c r="T28" s="96"/>
      <c r="U28" s="96"/>
      <c r="V28" s="96"/>
      <c r="W28" s="96"/>
      <c r="X28" s="96"/>
      <c r="Y28" s="96"/>
      <c r="Z28" s="96"/>
      <c r="AA28" s="96"/>
      <c r="AB28" s="96"/>
      <c r="AC28" s="96"/>
      <c r="AD28" s="97"/>
      <c r="AE28" s="97"/>
      <c r="AF28" s="97"/>
      <c r="AG28" s="99"/>
      <c r="AH28" s="99"/>
      <c r="AI28" s="99"/>
      <c r="AJ28" s="99"/>
      <c r="AK28" s="99"/>
      <c r="AL28" s="99"/>
      <c r="AM28" s="99"/>
      <c r="AN28" s="99"/>
      <c r="AO28" s="99"/>
      <c r="AP28" s="99"/>
      <c r="AQ28" s="99"/>
      <c r="AR28" s="99"/>
      <c r="AS28" s="99"/>
      <c r="AT28" s="97"/>
      <c r="AU28" s="97"/>
    </row>
    <row r="29" spans="1:47" s="66" customFormat="1" ht="27" customHeight="1" x14ac:dyDescent="0.3">
      <c r="A29" s="66" t="s">
        <v>28</v>
      </c>
      <c r="B29" s="68">
        <v>916.85755342999994</v>
      </c>
      <c r="C29" s="68">
        <v>597.00816651000002</v>
      </c>
      <c r="D29" s="68">
        <v>1255.7551546510001</v>
      </c>
      <c r="E29" s="68">
        <v>1486.0951899419999</v>
      </c>
      <c r="F29" s="68">
        <v>79.812511762</v>
      </c>
      <c r="G29" s="68">
        <v>1132.628638079</v>
      </c>
      <c r="H29" s="68">
        <v>431.73508603200003</v>
      </c>
      <c r="I29" s="68">
        <v>74.758093759000005</v>
      </c>
      <c r="J29" s="68">
        <v>204.58178557700001</v>
      </c>
      <c r="K29" s="68">
        <v>572.84225857700005</v>
      </c>
      <c r="L29" s="68">
        <v>183.57930397499999</v>
      </c>
      <c r="M29" s="68">
        <v>263.41492636200047</v>
      </c>
      <c r="N29" s="68">
        <v>7199.0686686560002</v>
      </c>
      <c r="P29" s="98"/>
      <c r="Q29" s="96"/>
      <c r="R29" s="96"/>
      <c r="S29" s="96"/>
      <c r="T29" s="96"/>
      <c r="U29" s="96"/>
      <c r="V29" s="96"/>
      <c r="W29" s="96"/>
      <c r="X29" s="96"/>
      <c r="Y29" s="96"/>
      <c r="Z29" s="96"/>
      <c r="AA29" s="96"/>
      <c r="AB29" s="96"/>
      <c r="AC29" s="96"/>
      <c r="AD29" s="97"/>
      <c r="AE29" s="97"/>
      <c r="AF29" s="97"/>
      <c r="AG29" s="99"/>
      <c r="AH29" s="99"/>
      <c r="AI29" s="99"/>
      <c r="AJ29" s="99"/>
      <c r="AK29" s="99"/>
      <c r="AL29" s="99"/>
      <c r="AM29" s="99"/>
      <c r="AN29" s="99"/>
      <c r="AO29" s="99"/>
      <c r="AP29" s="99"/>
      <c r="AQ29" s="99"/>
      <c r="AR29" s="99"/>
      <c r="AS29" s="99"/>
      <c r="AT29" s="97"/>
      <c r="AU29" s="97"/>
    </row>
    <row r="30" spans="1:47" s="66" customFormat="1" ht="27" customHeight="1" x14ac:dyDescent="0.3">
      <c r="A30" s="66" t="s">
        <v>29</v>
      </c>
      <c r="B30" s="68">
        <v>779.85742837999999</v>
      </c>
      <c r="C30" s="68">
        <v>1435.4770116900002</v>
      </c>
      <c r="D30" s="68">
        <v>1340.1300594900001</v>
      </c>
      <c r="E30" s="68">
        <v>1822.9573977769999</v>
      </c>
      <c r="F30" s="68">
        <v>87.838689239999994</v>
      </c>
      <c r="G30" s="68">
        <v>1187.7155789210001</v>
      </c>
      <c r="H30" s="68">
        <v>449.26540605000002</v>
      </c>
      <c r="I30" s="68">
        <v>64.738874487999993</v>
      </c>
      <c r="J30" s="68">
        <v>228.90214728699999</v>
      </c>
      <c r="K30" s="68">
        <v>625.51522866999994</v>
      </c>
      <c r="L30" s="68">
        <v>171.765638591</v>
      </c>
      <c r="M30" s="68">
        <v>298.25359342000104</v>
      </c>
      <c r="N30" s="68">
        <v>8492.4170540039995</v>
      </c>
      <c r="P30" s="98"/>
      <c r="Q30" s="96"/>
      <c r="R30" s="96"/>
      <c r="S30" s="96"/>
      <c r="T30" s="96"/>
      <c r="U30" s="96"/>
      <c r="V30" s="96"/>
      <c r="W30" s="96"/>
      <c r="X30" s="96"/>
      <c r="Y30" s="96"/>
      <c r="Z30" s="96"/>
      <c r="AA30" s="96"/>
      <c r="AB30" s="96"/>
      <c r="AC30" s="96"/>
      <c r="AD30" s="97"/>
      <c r="AE30" s="97"/>
      <c r="AF30" s="97"/>
      <c r="AG30" s="99"/>
      <c r="AH30" s="99"/>
      <c r="AI30" s="99"/>
      <c r="AJ30" s="99"/>
      <c r="AK30" s="99"/>
      <c r="AL30" s="99"/>
      <c r="AM30" s="99"/>
      <c r="AN30" s="99"/>
      <c r="AO30" s="99"/>
      <c r="AP30" s="99"/>
      <c r="AQ30" s="99"/>
      <c r="AR30" s="99"/>
      <c r="AS30" s="99"/>
      <c r="AT30" s="97"/>
      <c r="AU30" s="97"/>
    </row>
    <row r="31" spans="1:47" s="66" customFormat="1" ht="27" customHeight="1" thickBot="1" x14ac:dyDescent="0.35">
      <c r="A31" s="103" t="s">
        <v>30</v>
      </c>
      <c r="B31" s="104">
        <v>2520.6192147350002</v>
      </c>
      <c r="C31" s="104">
        <v>2844.0130853800001</v>
      </c>
      <c r="D31" s="104">
        <v>3672.9887950740003</v>
      </c>
      <c r="E31" s="104">
        <v>4746.5140339829995</v>
      </c>
      <c r="F31" s="104">
        <v>234.96803283999998</v>
      </c>
      <c r="G31" s="104">
        <v>3336.1439824479999</v>
      </c>
      <c r="H31" s="104">
        <v>1299.0656489370001</v>
      </c>
      <c r="I31" s="104">
        <v>202.88427463500003</v>
      </c>
      <c r="J31" s="104">
        <v>607.33908300600001</v>
      </c>
      <c r="K31" s="104">
        <v>2072.0408529349997</v>
      </c>
      <c r="L31" s="104">
        <v>522.76708796399998</v>
      </c>
      <c r="M31" s="104">
        <v>806.50841204400353</v>
      </c>
      <c r="N31" s="104">
        <v>22865.852503981001</v>
      </c>
      <c r="P31" s="101"/>
      <c r="Q31" s="102"/>
      <c r="R31" s="102"/>
      <c r="S31" s="102"/>
      <c r="T31" s="102"/>
      <c r="U31" s="102"/>
      <c r="V31" s="102"/>
      <c r="W31" s="102"/>
      <c r="X31" s="102"/>
      <c r="Y31" s="102"/>
      <c r="Z31" s="102"/>
      <c r="AA31" s="102"/>
      <c r="AB31" s="102"/>
      <c r="AC31" s="102"/>
      <c r="AD31" s="97"/>
      <c r="AE31" s="97"/>
      <c r="AF31" s="97"/>
      <c r="AG31" s="99"/>
      <c r="AH31" s="99"/>
      <c r="AI31" s="99"/>
      <c r="AJ31" s="99"/>
      <c r="AK31" s="99"/>
      <c r="AL31" s="99"/>
      <c r="AM31" s="99"/>
      <c r="AN31" s="99"/>
      <c r="AO31" s="99"/>
      <c r="AP31" s="99"/>
      <c r="AQ31" s="99"/>
      <c r="AR31" s="99"/>
      <c r="AS31" s="99"/>
      <c r="AT31" s="97"/>
      <c r="AU31" s="97"/>
    </row>
    <row r="32" spans="1:47" s="66" customFormat="1" ht="27" customHeight="1" x14ac:dyDescent="0.3">
      <c r="A32" s="66" t="s">
        <v>31</v>
      </c>
      <c r="B32" s="68">
        <v>859.24368685100001</v>
      </c>
      <c r="C32" s="68">
        <v>1436.61512462</v>
      </c>
      <c r="D32" s="68">
        <v>1474.9806404890001</v>
      </c>
      <c r="E32" s="68">
        <v>1798.7974087069999</v>
      </c>
      <c r="F32" s="68">
        <v>84.635402485</v>
      </c>
      <c r="G32" s="68">
        <v>1117.763829238</v>
      </c>
      <c r="H32" s="68">
        <v>409.50300132200005</v>
      </c>
      <c r="I32" s="68">
        <v>61.477057004000002</v>
      </c>
      <c r="J32" s="68">
        <v>267.48581892100003</v>
      </c>
      <c r="K32" s="68">
        <v>561.68115891799994</v>
      </c>
      <c r="L32" s="68">
        <v>186.14481104800001</v>
      </c>
      <c r="M32" s="68">
        <v>339.45999829200076</v>
      </c>
      <c r="N32" s="68">
        <v>8597.7879378950001</v>
      </c>
      <c r="P32" s="98"/>
      <c r="Q32" s="96"/>
      <c r="R32" s="96"/>
      <c r="S32" s="96"/>
      <c r="T32" s="96"/>
      <c r="U32" s="96"/>
      <c r="V32" s="96"/>
      <c r="W32" s="96"/>
      <c r="X32" s="96"/>
      <c r="Y32" s="96"/>
      <c r="Z32" s="96"/>
      <c r="AA32" s="96"/>
      <c r="AB32" s="96"/>
      <c r="AC32" s="96"/>
      <c r="AD32" s="97"/>
      <c r="AE32" s="97"/>
      <c r="AF32" s="97"/>
      <c r="AG32" s="99"/>
      <c r="AH32" s="99"/>
      <c r="AI32" s="99"/>
      <c r="AJ32" s="99"/>
      <c r="AK32" s="99"/>
      <c r="AL32" s="99"/>
      <c r="AM32" s="99"/>
      <c r="AN32" s="99"/>
      <c r="AO32" s="99"/>
      <c r="AP32" s="99"/>
      <c r="AQ32" s="99"/>
      <c r="AR32" s="99"/>
      <c r="AS32" s="99"/>
      <c r="AT32" s="97"/>
      <c r="AU32" s="97"/>
    </row>
    <row r="33" spans="1:47" s="66" customFormat="1" ht="27" customHeight="1" x14ac:dyDescent="0.3">
      <c r="A33" s="66" t="s">
        <v>32</v>
      </c>
      <c r="B33" s="68">
        <v>1151.8142975569999</v>
      </c>
      <c r="C33" s="68">
        <v>2275.9694307099999</v>
      </c>
      <c r="D33" s="68">
        <v>1436.5578649649999</v>
      </c>
      <c r="E33" s="68">
        <v>1854.885789227</v>
      </c>
      <c r="F33" s="68">
        <v>89.724390419000002</v>
      </c>
      <c r="G33" s="68">
        <v>1131.2389325690001</v>
      </c>
      <c r="H33" s="68">
        <v>419.31693379000001</v>
      </c>
      <c r="I33" s="68">
        <v>68.362701748999996</v>
      </c>
      <c r="J33" s="68">
        <v>277.49876776399998</v>
      </c>
      <c r="K33" s="68">
        <v>577.44809632399995</v>
      </c>
      <c r="L33" s="68">
        <v>198.03187585299997</v>
      </c>
      <c r="M33" s="68">
        <v>257.93691893300058</v>
      </c>
      <c r="N33" s="68">
        <v>9738.7859998599997</v>
      </c>
      <c r="P33" s="98"/>
      <c r="Q33" s="96"/>
      <c r="R33" s="96"/>
      <c r="S33" s="96"/>
      <c r="T33" s="96"/>
      <c r="U33" s="96"/>
      <c r="V33" s="96"/>
      <c r="W33" s="96"/>
      <c r="X33" s="96"/>
      <c r="Y33" s="96"/>
      <c r="Z33" s="96"/>
      <c r="AA33" s="96"/>
      <c r="AB33" s="96"/>
      <c r="AC33" s="96"/>
      <c r="AD33" s="97"/>
      <c r="AE33" s="97"/>
      <c r="AF33" s="97"/>
      <c r="AG33" s="99"/>
      <c r="AH33" s="99"/>
      <c r="AI33" s="99"/>
      <c r="AJ33" s="99"/>
      <c r="AK33" s="99"/>
      <c r="AL33" s="99"/>
      <c r="AM33" s="99"/>
      <c r="AN33" s="99"/>
      <c r="AO33" s="99"/>
      <c r="AP33" s="99"/>
      <c r="AQ33" s="99"/>
      <c r="AR33" s="99"/>
      <c r="AS33" s="99"/>
      <c r="AT33" s="97"/>
      <c r="AU33" s="97"/>
    </row>
    <row r="34" spans="1:47" s="66" customFormat="1" ht="27" customHeight="1" x14ac:dyDescent="0.3">
      <c r="A34" s="66" t="s">
        <v>33</v>
      </c>
      <c r="B34" s="68">
        <v>760.2772117589999</v>
      </c>
      <c r="C34" s="68">
        <v>1096.9539590100001</v>
      </c>
      <c r="D34" s="68">
        <v>1045.29775718</v>
      </c>
      <c r="E34" s="68">
        <v>1403.9774493929999</v>
      </c>
      <c r="F34" s="68">
        <v>79.627988328000001</v>
      </c>
      <c r="G34" s="68">
        <v>856.688082947</v>
      </c>
      <c r="H34" s="68">
        <v>366.94154187800001</v>
      </c>
      <c r="I34" s="68">
        <v>82.920833025999997</v>
      </c>
      <c r="J34" s="68">
        <v>161.90600712200001</v>
      </c>
      <c r="K34" s="68">
        <v>469.08921940499999</v>
      </c>
      <c r="L34" s="68">
        <v>159.251442755</v>
      </c>
      <c r="M34" s="68">
        <v>203.52266331099986</v>
      </c>
      <c r="N34" s="68">
        <v>6686.4541561140004</v>
      </c>
      <c r="P34" s="98"/>
      <c r="Q34" s="96"/>
      <c r="R34" s="96"/>
      <c r="S34" s="96"/>
      <c r="T34" s="96"/>
      <c r="U34" s="96"/>
      <c r="V34" s="96"/>
      <c r="W34" s="96"/>
      <c r="X34" s="96"/>
      <c r="Y34" s="96"/>
      <c r="Z34" s="96"/>
      <c r="AA34" s="96"/>
      <c r="AB34" s="96"/>
      <c r="AC34" s="96"/>
      <c r="AD34" s="97"/>
      <c r="AE34" s="97"/>
      <c r="AF34" s="97"/>
      <c r="AG34" s="99"/>
      <c r="AH34" s="99"/>
      <c r="AI34" s="99"/>
      <c r="AJ34" s="99"/>
      <c r="AK34" s="99"/>
      <c r="AL34" s="99"/>
      <c r="AM34" s="99"/>
      <c r="AN34" s="99"/>
      <c r="AO34" s="99"/>
      <c r="AP34" s="99"/>
      <c r="AQ34" s="99"/>
      <c r="AR34" s="99"/>
      <c r="AS34" s="99"/>
      <c r="AT34" s="97"/>
      <c r="AU34" s="97"/>
    </row>
    <row r="35" spans="1:47" s="66" customFormat="1" ht="27" customHeight="1" thickBot="1" x14ac:dyDescent="0.35">
      <c r="A35" s="103" t="s">
        <v>34</v>
      </c>
      <c r="B35" s="104">
        <v>2771.3351961669996</v>
      </c>
      <c r="C35" s="104">
        <v>4809.5385143399999</v>
      </c>
      <c r="D35" s="104">
        <v>3956.8362626339999</v>
      </c>
      <c r="E35" s="104">
        <v>5057.6606473269994</v>
      </c>
      <c r="F35" s="104">
        <v>253.987781232</v>
      </c>
      <c r="G35" s="104">
        <v>3105.6908447540004</v>
      </c>
      <c r="H35" s="104">
        <v>1195.7614769900001</v>
      </c>
      <c r="I35" s="104">
        <v>212.76059177899998</v>
      </c>
      <c r="J35" s="104">
        <v>706.89059380699996</v>
      </c>
      <c r="K35" s="104">
        <v>1608.218474647</v>
      </c>
      <c r="L35" s="104">
        <v>543.42812965600001</v>
      </c>
      <c r="M35" s="104">
        <v>800.91958053600115</v>
      </c>
      <c r="N35" s="104">
        <v>25023.028093869005</v>
      </c>
      <c r="P35" s="101"/>
      <c r="Q35" s="102"/>
      <c r="R35" s="102"/>
      <c r="S35" s="102"/>
      <c r="T35" s="102"/>
      <c r="U35" s="102"/>
      <c r="V35" s="102"/>
      <c r="W35" s="102"/>
      <c r="X35" s="102"/>
      <c r="Y35" s="102"/>
      <c r="Z35" s="102"/>
      <c r="AA35" s="102"/>
      <c r="AB35" s="102"/>
      <c r="AC35" s="102"/>
      <c r="AD35" s="97"/>
      <c r="AE35" s="97"/>
      <c r="AF35" s="97"/>
      <c r="AG35" s="99"/>
      <c r="AH35" s="99"/>
      <c r="AI35" s="99"/>
      <c r="AJ35" s="99"/>
      <c r="AK35" s="99"/>
      <c r="AL35" s="99"/>
      <c r="AM35" s="99"/>
      <c r="AN35" s="99"/>
      <c r="AO35" s="99"/>
      <c r="AP35" s="99"/>
      <c r="AQ35" s="99"/>
      <c r="AR35" s="99"/>
      <c r="AS35" s="99"/>
      <c r="AT35" s="97"/>
      <c r="AU35" s="97"/>
    </row>
    <row r="36" spans="1:47" s="66" customFormat="1" ht="27" customHeight="1" thickBot="1" x14ac:dyDescent="0.35">
      <c r="A36" s="103" t="s">
        <v>37</v>
      </c>
      <c r="B36" s="104">
        <v>10074.500653792998</v>
      </c>
      <c r="C36" s="104">
        <v>13233.461386410001</v>
      </c>
      <c r="D36" s="104">
        <v>14278.089967950002</v>
      </c>
      <c r="E36" s="104">
        <v>17942.347263415002</v>
      </c>
      <c r="F36" s="104">
        <v>872.74166864199992</v>
      </c>
      <c r="G36" s="104">
        <v>12295.790787294998</v>
      </c>
      <c r="H36" s="104">
        <v>4711.7846307999998</v>
      </c>
      <c r="I36" s="104">
        <v>824.86364022199984</v>
      </c>
      <c r="J36" s="104">
        <v>2402.3051659860002</v>
      </c>
      <c r="K36" s="104">
        <v>6547.332649123</v>
      </c>
      <c r="L36" s="104">
        <v>2002.4205740330001</v>
      </c>
      <c r="M36" s="104">
        <v>2998.4445369680002</v>
      </c>
      <c r="N36" s="104">
        <v>88184.082924637012</v>
      </c>
      <c r="P36" s="101"/>
      <c r="Q36" s="102"/>
      <c r="R36" s="102"/>
      <c r="S36" s="102"/>
      <c r="T36" s="102"/>
      <c r="U36" s="102"/>
      <c r="V36" s="102"/>
      <c r="W36" s="102"/>
      <c r="X36" s="102"/>
      <c r="Y36" s="102"/>
      <c r="Z36" s="102"/>
      <c r="AA36" s="102"/>
      <c r="AB36" s="102"/>
      <c r="AC36" s="102"/>
      <c r="AD36" s="97"/>
      <c r="AE36" s="97"/>
      <c r="AF36" s="97"/>
      <c r="AG36" s="99"/>
      <c r="AH36" s="99"/>
      <c r="AI36" s="99"/>
      <c r="AJ36" s="99"/>
      <c r="AK36" s="99"/>
      <c r="AL36" s="99"/>
      <c r="AM36" s="99"/>
      <c r="AN36" s="99"/>
      <c r="AO36" s="99"/>
      <c r="AP36" s="99"/>
      <c r="AQ36" s="99"/>
      <c r="AR36" s="99"/>
      <c r="AS36" s="99"/>
      <c r="AT36" s="97"/>
      <c r="AU36" s="97"/>
    </row>
    <row r="37" spans="1:47" s="66" customFormat="1" ht="27" customHeight="1" x14ac:dyDescent="0.3">
      <c r="A37" s="66" t="s">
        <v>38</v>
      </c>
      <c r="B37" s="68">
        <v>914.64615857900003</v>
      </c>
      <c r="C37" s="68">
        <v>1825.98001054</v>
      </c>
      <c r="D37" s="68">
        <v>1107.3615677219998</v>
      </c>
      <c r="E37" s="68">
        <v>1355.3300129879999</v>
      </c>
      <c r="F37" s="68">
        <v>45.925373659999998</v>
      </c>
      <c r="G37" s="68">
        <v>834.15020508800001</v>
      </c>
      <c r="H37" s="68">
        <v>324.58964719400001</v>
      </c>
      <c r="I37" s="68">
        <v>94.200129687</v>
      </c>
      <c r="J37" s="68">
        <v>140.21676803400001</v>
      </c>
      <c r="K37" s="68">
        <v>764.59323385599998</v>
      </c>
      <c r="L37" s="68">
        <v>147.07205328400002</v>
      </c>
      <c r="M37" s="68">
        <v>189.39166601799869</v>
      </c>
      <c r="N37" s="68">
        <v>7743.45682665</v>
      </c>
      <c r="P37" s="98"/>
      <c r="Q37" s="96"/>
      <c r="R37" s="96"/>
      <c r="S37" s="96"/>
      <c r="T37" s="96"/>
      <c r="U37" s="96"/>
      <c r="V37" s="96"/>
      <c r="W37" s="96"/>
      <c r="X37" s="96"/>
      <c r="Y37" s="96"/>
      <c r="Z37" s="96"/>
      <c r="AA37" s="96"/>
      <c r="AB37" s="96"/>
      <c r="AC37" s="96"/>
      <c r="AD37" s="97"/>
      <c r="AE37" s="97"/>
      <c r="AF37" s="97"/>
      <c r="AG37" s="99"/>
      <c r="AH37" s="99"/>
      <c r="AI37" s="99"/>
      <c r="AJ37" s="99"/>
      <c r="AK37" s="99"/>
      <c r="AL37" s="99"/>
      <c r="AM37" s="99"/>
      <c r="AN37" s="99"/>
      <c r="AO37" s="99"/>
      <c r="AP37" s="99"/>
      <c r="AQ37" s="99"/>
      <c r="AR37" s="99"/>
      <c r="AS37" s="99"/>
      <c r="AT37" s="97"/>
      <c r="AU37" s="97"/>
    </row>
    <row r="38" spans="1:47" s="66" customFormat="1" ht="27" customHeight="1" x14ac:dyDescent="0.3">
      <c r="A38" s="66" t="s">
        <v>21</v>
      </c>
      <c r="B38" s="68">
        <v>879.13446800500003</v>
      </c>
      <c r="C38" s="68">
        <v>756.80474521999997</v>
      </c>
      <c r="D38" s="68">
        <v>1115.594360671</v>
      </c>
      <c r="E38" s="68">
        <v>1622.8033191470001</v>
      </c>
      <c r="F38" s="68">
        <v>88.752216548999996</v>
      </c>
      <c r="G38" s="68">
        <v>1258.5464961110001</v>
      </c>
      <c r="H38" s="68">
        <v>429.83461571300001</v>
      </c>
      <c r="I38" s="68">
        <v>76.123715993000005</v>
      </c>
      <c r="J38" s="68">
        <v>204.64367696599999</v>
      </c>
      <c r="K38" s="68">
        <v>591.48452686500002</v>
      </c>
      <c r="L38" s="68">
        <v>177.012977398</v>
      </c>
      <c r="M38" s="68">
        <v>251.00162065000058</v>
      </c>
      <c r="N38" s="68">
        <v>7451.7367392880005</v>
      </c>
      <c r="P38" s="98"/>
      <c r="Q38" s="96"/>
      <c r="R38" s="96"/>
      <c r="S38" s="96"/>
      <c r="T38" s="96"/>
      <c r="U38" s="96"/>
      <c r="V38" s="96"/>
      <c r="W38" s="96"/>
      <c r="X38" s="96"/>
      <c r="Y38" s="96"/>
      <c r="Z38" s="96"/>
      <c r="AA38" s="96"/>
      <c r="AB38" s="96"/>
      <c r="AC38" s="96"/>
      <c r="AD38" s="97"/>
      <c r="AE38" s="97"/>
      <c r="AF38" s="97"/>
      <c r="AG38" s="99"/>
      <c r="AH38" s="99"/>
      <c r="AI38" s="99"/>
      <c r="AJ38" s="99"/>
      <c r="AK38" s="99"/>
      <c r="AL38" s="99"/>
      <c r="AM38" s="99"/>
      <c r="AN38" s="99"/>
      <c r="AO38" s="99"/>
      <c r="AP38" s="99"/>
      <c r="AQ38" s="99"/>
      <c r="AR38" s="99"/>
      <c r="AS38" s="99"/>
      <c r="AT38" s="97"/>
      <c r="AU38" s="97"/>
    </row>
    <row r="39" spans="1:47" s="66" customFormat="1" ht="27" customHeight="1" x14ac:dyDescent="0.3">
      <c r="A39" s="66" t="s">
        <v>22</v>
      </c>
      <c r="B39" s="68">
        <v>746.24240084300004</v>
      </c>
      <c r="C39" s="68">
        <v>1229.0490676300001</v>
      </c>
      <c r="D39" s="68">
        <v>1115.5232142769999</v>
      </c>
      <c r="E39" s="68">
        <v>1342.4162123900001</v>
      </c>
      <c r="F39" s="68">
        <v>91.834623731999997</v>
      </c>
      <c r="G39" s="68">
        <v>1042.5450880779999</v>
      </c>
      <c r="H39" s="68">
        <v>370.53643058500001</v>
      </c>
      <c r="I39" s="68">
        <v>78.975842871999987</v>
      </c>
      <c r="J39" s="68">
        <v>209.299834129</v>
      </c>
      <c r="K39" s="68">
        <v>509.73953172</v>
      </c>
      <c r="L39" s="68">
        <v>194.87799670500002</v>
      </c>
      <c r="M39" s="68">
        <v>214.5826202269993</v>
      </c>
      <c r="N39" s="68">
        <v>7145.6228631879994</v>
      </c>
      <c r="P39" s="98"/>
      <c r="Q39" s="96"/>
      <c r="R39" s="96"/>
      <c r="S39" s="96"/>
      <c r="T39" s="96"/>
      <c r="U39" s="96"/>
      <c r="V39" s="96"/>
      <c r="W39" s="96"/>
      <c r="X39" s="96"/>
      <c r="Y39" s="96"/>
      <c r="Z39" s="96"/>
      <c r="AA39" s="96"/>
      <c r="AB39" s="96"/>
      <c r="AC39" s="96"/>
      <c r="AD39" s="97"/>
      <c r="AE39" s="97"/>
      <c r="AF39" s="97"/>
      <c r="AG39" s="99"/>
      <c r="AH39" s="99"/>
      <c r="AI39" s="99"/>
      <c r="AJ39" s="99"/>
      <c r="AK39" s="99"/>
      <c r="AL39" s="99"/>
      <c r="AM39" s="99"/>
      <c r="AN39" s="99"/>
      <c r="AO39" s="99"/>
      <c r="AP39" s="99"/>
      <c r="AQ39" s="99"/>
      <c r="AR39" s="99"/>
      <c r="AS39" s="99"/>
      <c r="AT39" s="97"/>
      <c r="AU39" s="97"/>
    </row>
    <row r="40" spans="1:47" s="66" customFormat="1" ht="27" customHeight="1" thickBot="1" x14ac:dyDescent="0.35">
      <c r="A40" s="103" t="s">
        <v>23</v>
      </c>
      <c r="B40" s="104">
        <v>2540.0230274270002</v>
      </c>
      <c r="C40" s="104">
        <v>3811.8338233900004</v>
      </c>
      <c r="D40" s="104">
        <v>3338.4791426699994</v>
      </c>
      <c r="E40" s="104">
        <v>4320.5495445250008</v>
      </c>
      <c r="F40" s="104">
        <v>226.512213941</v>
      </c>
      <c r="G40" s="104">
        <v>3135.241789277</v>
      </c>
      <c r="H40" s="104">
        <v>1124.960693492</v>
      </c>
      <c r="I40" s="104">
        <v>249.29968855199999</v>
      </c>
      <c r="J40" s="104">
        <v>554.16027912899995</v>
      </c>
      <c r="K40" s="104">
        <v>1865.8172924410001</v>
      </c>
      <c r="L40" s="104">
        <v>518.96302738700012</v>
      </c>
      <c r="M40" s="104">
        <v>654.9759068949985</v>
      </c>
      <c r="N40" s="104">
        <v>22340.816429126</v>
      </c>
      <c r="P40" s="101"/>
      <c r="Q40" s="102"/>
      <c r="R40" s="102"/>
      <c r="S40" s="102"/>
      <c r="T40" s="102"/>
      <c r="U40" s="102"/>
      <c r="V40" s="102"/>
      <c r="W40" s="102"/>
      <c r="X40" s="102"/>
      <c r="Y40" s="102"/>
      <c r="Z40" s="102"/>
      <c r="AA40" s="102"/>
      <c r="AB40" s="102"/>
      <c r="AC40" s="102"/>
      <c r="AD40" s="97"/>
      <c r="AE40" s="97"/>
      <c r="AF40" s="97"/>
      <c r="AG40" s="99"/>
      <c r="AH40" s="99"/>
      <c r="AI40" s="99"/>
      <c r="AJ40" s="99"/>
      <c r="AK40" s="99"/>
      <c r="AL40" s="99"/>
      <c r="AM40" s="99"/>
      <c r="AN40" s="99"/>
      <c r="AO40" s="99"/>
      <c r="AP40" s="99"/>
      <c r="AQ40" s="99"/>
      <c r="AR40" s="99"/>
      <c r="AS40" s="99"/>
      <c r="AT40" s="97"/>
      <c r="AU40" s="97"/>
    </row>
    <row r="41" spans="1:47" s="66" customFormat="1" ht="27" customHeight="1" x14ac:dyDescent="0.3">
      <c r="A41" s="66" t="s">
        <v>24</v>
      </c>
      <c r="B41" s="68">
        <v>788.23996874300008</v>
      </c>
      <c r="C41" s="68">
        <v>1281.45804054</v>
      </c>
      <c r="D41" s="68">
        <v>1175.6126591350001</v>
      </c>
      <c r="E41" s="68">
        <v>1360.003004787</v>
      </c>
      <c r="F41" s="68">
        <v>90.027056564999995</v>
      </c>
      <c r="G41" s="68">
        <v>1507.028400333</v>
      </c>
      <c r="H41" s="68">
        <v>431.70868680500001</v>
      </c>
      <c r="I41" s="68">
        <v>83.905492568</v>
      </c>
      <c r="J41" s="68">
        <v>256.93326573000002</v>
      </c>
      <c r="K41" s="68">
        <v>691.04471011500004</v>
      </c>
      <c r="L41" s="68">
        <v>187.85707891299998</v>
      </c>
      <c r="M41" s="68">
        <v>271.58549982800105</v>
      </c>
      <c r="N41" s="68">
        <v>8125.4038640620001</v>
      </c>
      <c r="P41" s="96"/>
      <c r="Q41" s="96"/>
      <c r="R41" s="96"/>
      <c r="S41" s="96"/>
      <c r="T41" s="96"/>
      <c r="U41" s="96"/>
      <c r="V41" s="96"/>
      <c r="W41" s="96"/>
      <c r="X41" s="96"/>
      <c r="Y41" s="96"/>
      <c r="Z41" s="96"/>
      <c r="AA41" s="96"/>
      <c r="AB41" s="96"/>
      <c r="AC41" s="96"/>
      <c r="AD41" s="97"/>
      <c r="AE41" s="97"/>
      <c r="AF41" s="97"/>
      <c r="AG41" s="99"/>
      <c r="AH41" s="99"/>
      <c r="AI41" s="99"/>
      <c r="AJ41" s="99"/>
      <c r="AK41" s="99"/>
      <c r="AL41" s="99"/>
      <c r="AM41" s="99"/>
      <c r="AN41" s="99"/>
      <c r="AO41" s="99"/>
      <c r="AP41" s="99"/>
      <c r="AQ41" s="99"/>
      <c r="AR41" s="99"/>
      <c r="AS41" s="99"/>
      <c r="AT41" s="97"/>
      <c r="AU41" s="97"/>
    </row>
    <row r="42" spans="1:47" s="66" customFormat="1" ht="27" customHeight="1" x14ac:dyDescent="0.3">
      <c r="A42" s="66" t="s">
        <v>19</v>
      </c>
      <c r="B42" s="68">
        <v>748.354752373</v>
      </c>
      <c r="C42" s="68">
        <v>1975.25021337</v>
      </c>
      <c r="D42" s="68">
        <v>1254.3509954619999</v>
      </c>
      <c r="E42" s="68">
        <v>1393.892496465</v>
      </c>
      <c r="F42" s="68">
        <v>100.876538354</v>
      </c>
      <c r="G42" s="68">
        <v>1213.1618278929998</v>
      </c>
      <c r="H42" s="68">
        <v>443.49810068800002</v>
      </c>
      <c r="I42" s="68">
        <v>89.251635575999998</v>
      </c>
      <c r="J42" s="68">
        <v>231.176022391</v>
      </c>
      <c r="K42" s="68">
        <v>586.59731738599999</v>
      </c>
      <c r="L42" s="68">
        <v>181.42774829300001</v>
      </c>
      <c r="M42" s="68">
        <v>227.88309829500008</v>
      </c>
      <c r="N42" s="68">
        <v>8445.7207465459996</v>
      </c>
      <c r="P42" s="96"/>
      <c r="Q42" s="96"/>
      <c r="R42" s="96"/>
      <c r="S42" s="96"/>
      <c r="T42" s="96"/>
      <c r="U42" s="96"/>
      <c r="V42" s="96"/>
      <c r="W42" s="96"/>
      <c r="X42" s="96"/>
      <c r="Y42" s="96"/>
      <c r="Z42" s="96"/>
      <c r="AA42" s="96"/>
      <c r="AB42" s="96"/>
      <c r="AC42" s="96"/>
      <c r="AD42" s="97"/>
      <c r="AE42" s="97"/>
      <c r="AF42" s="97"/>
      <c r="AG42" s="99"/>
      <c r="AH42" s="99"/>
      <c r="AI42" s="99"/>
      <c r="AJ42" s="99"/>
      <c r="AK42" s="99"/>
      <c r="AL42" s="99"/>
      <c r="AM42" s="99"/>
      <c r="AN42" s="99"/>
      <c r="AO42" s="99"/>
      <c r="AP42" s="99"/>
      <c r="AQ42" s="99"/>
      <c r="AR42" s="99"/>
      <c r="AS42" s="99"/>
      <c r="AT42" s="97"/>
      <c r="AU42" s="97"/>
    </row>
    <row r="43" spans="1:47" s="66" customFormat="1" ht="27" customHeight="1" x14ac:dyDescent="0.3">
      <c r="A43" s="66" t="s">
        <v>25</v>
      </c>
      <c r="B43" s="68">
        <v>841.88166321099993</v>
      </c>
      <c r="C43" s="68">
        <v>1909.9426255300002</v>
      </c>
      <c r="D43" s="68">
        <v>1141.836884435</v>
      </c>
      <c r="E43" s="68">
        <v>1290.4967129949998</v>
      </c>
      <c r="F43" s="68">
        <v>93.019134224999988</v>
      </c>
      <c r="G43" s="68">
        <v>1142.273830136</v>
      </c>
      <c r="H43" s="68">
        <v>402.98710709100004</v>
      </c>
      <c r="I43" s="68">
        <v>88.098327745000006</v>
      </c>
      <c r="J43" s="68">
        <v>194.429484933</v>
      </c>
      <c r="K43" s="68">
        <v>638.30044011399991</v>
      </c>
      <c r="L43" s="68">
        <v>187.24723070100001</v>
      </c>
      <c r="M43" s="68">
        <v>216.67661251500036</v>
      </c>
      <c r="N43" s="68">
        <v>8147.1900536309995</v>
      </c>
      <c r="P43" s="97"/>
      <c r="Q43" s="97"/>
      <c r="R43" s="99"/>
      <c r="S43" s="97"/>
      <c r="T43" s="97"/>
      <c r="U43" s="97"/>
      <c r="V43" s="97"/>
      <c r="W43" s="97"/>
      <c r="X43" s="97"/>
      <c r="Y43" s="97"/>
      <c r="Z43" s="97"/>
      <c r="AA43" s="97"/>
      <c r="AB43" s="97"/>
      <c r="AC43" s="97"/>
      <c r="AD43" s="97"/>
      <c r="AE43" s="97"/>
      <c r="AF43" s="97"/>
      <c r="AG43" s="97"/>
      <c r="AH43" s="97"/>
      <c r="AI43" s="97"/>
      <c r="AJ43" s="97"/>
      <c r="AK43" s="97"/>
      <c r="AL43" s="97"/>
      <c r="AM43" s="97"/>
      <c r="AN43" s="97"/>
      <c r="AO43" s="97"/>
      <c r="AP43" s="97"/>
      <c r="AQ43" s="97"/>
      <c r="AR43" s="97"/>
      <c r="AS43" s="97"/>
      <c r="AT43" s="97"/>
      <c r="AU43" s="97"/>
    </row>
    <row r="44" spans="1:47" s="66" customFormat="1" ht="27" customHeight="1" x14ac:dyDescent="0.3">
      <c r="A44" s="105" t="s">
        <v>26</v>
      </c>
      <c r="B44" s="106">
        <v>2378.4763843270002</v>
      </c>
      <c r="C44" s="106">
        <v>5166.6508794400006</v>
      </c>
      <c r="D44" s="106">
        <v>3571.800539032</v>
      </c>
      <c r="E44" s="106">
        <v>4044.3922142469996</v>
      </c>
      <c r="F44" s="106">
        <v>283.92272914400002</v>
      </c>
      <c r="G44" s="106">
        <v>3862.4640583619994</v>
      </c>
      <c r="H44" s="106">
        <v>1278.1938945840002</v>
      </c>
      <c r="I44" s="106">
        <v>261.25545588900002</v>
      </c>
      <c r="J44" s="106">
        <v>682.53877305399999</v>
      </c>
      <c r="K44" s="106">
        <v>1915.9424676149997</v>
      </c>
      <c r="L44" s="106">
        <v>556.53205790699997</v>
      </c>
      <c r="M44" s="106">
        <v>716.14521063800146</v>
      </c>
      <c r="N44" s="106">
        <v>24718.314664238998</v>
      </c>
      <c r="O44" s="97"/>
      <c r="P44" s="97"/>
      <c r="Q44" s="97"/>
      <c r="R44" s="97"/>
      <c r="S44" s="97"/>
      <c r="T44" s="97"/>
      <c r="U44" s="97"/>
      <c r="V44" s="97"/>
      <c r="W44" s="97"/>
      <c r="X44" s="97"/>
      <c r="Y44" s="97"/>
      <c r="Z44" s="97"/>
      <c r="AA44" s="97"/>
      <c r="AB44" s="97"/>
      <c r="AC44" s="97"/>
      <c r="AD44" s="97"/>
      <c r="AE44" s="97"/>
      <c r="AF44" s="97"/>
      <c r="AG44" s="97"/>
      <c r="AH44" s="97"/>
      <c r="AI44" s="97"/>
      <c r="AJ44" s="97"/>
      <c r="AK44" s="97"/>
      <c r="AL44" s="97"/>
      <c r="AM44" s="97"/>
      <c r="AN44" s="97"/>
      <c r="AO44" s="97"/>
      <c r="AP44" s="97"/>
      <c r="AQ44" s="97"/>
      <c r="AR44" s="97"/>
      <c r="AS44" s="97"/>
      <c r="AT44" s="97"/>
      <c r="AU44" s="97"/>
    </row>
    <row r="45" spans="1:47" s="66" customFormat="1" ht="27" customHeight="1" thickBot="1" x14ac:dyDescent="0.35">
      <c r="A45" s="107" t="s">
        <v>200</v>
      </c>
      <c r="B45" s="108">
        <v>93.526910837999935</v>
      </c>
      <c r="C45" s="108">
        <v>-65.307587839999769</v>
      </c>
      <c r="D45" s="108">
        <v>-112.5141110269999</v>
      </c>
      <c r="E45" s="108">
        <v>-103.3957834700002</v>
      </c>
      <c r="F45" s="108">
        <v>-7.8574041290000167</v>
      </c>
      <c r="G45" s="108">
        <v>-70.887997756999766</v>
      </c>
      <c r="H45" s="108">
        <v>-40.510993596999981</v>
      </c>
      <c r="I45" s="108">
        <v>-1.1533078309999922</v>
      </c>
      <c r="J45" s="108">
        <v>-36.746537458000006</v>
      </c>
      <c r="K45" s="108">
        <v>51.703122727999926</v>
      </c>
      <c r="L45" s="108">
        <v>5.8194824079999989</v>
      </c>
      <c r="M45" s="108">
        <v>-11.206485779999724</v>
      </c>
      <c r="N45" s="108">
        <v>-298.53069291500015</v>
      </c>
      <c r="O45" s="109"/>
      <c r="P45" s="97"/>
      <c r="Q45" s="97"/>
      <c r="R45" s="97"/>
      <c r="S45" s="97"/>
      <c r="T45" s="97"/>
      <c r="U45" s="97"/>
      <c r="V45" s="97"/>
      <c r="W45" s="97"/>
      <c r="X45" s="97"/>
      <c r="Y45" s="97"/>
      <c r="Z45" s="97"/>
      <c r="AA45" s="97"/>
      <c r="AB45" s="97"/>
      <c r="AC45" s="97"/>
      <c r="AD45" s="97"/>
      <c r="AE45" s="97"/>
      <c r="AF45" s="97"/>
      <c r="AG45" s="97"/>
      <c r="AH45" s="97"/>
      <c r="AI45" s="97"/>
      <c r="AJ45" s="97"/>
      <c r="AK45" s="97"/>
      <c r="AL45" s="97"/>
      <c r="AM45" s="97"/>
      <c r="AN45" s="97"/>
      <c r="AO45" s="97"/>
      <c r="AP45" s="97"/>
      <c r="AQ45" s="97"/>
      <c r="AR45" s="97"/>
      <c r="AS45" s="97"/>
      <c r="AT45" s="97"/>
      <c r="AU45" s="97"/>
    </row>
    <row r="46" spans="1:47" ht="27" customHeight="1" thickTop="1" thickBot="1" x14ac:dyDescent="0.35">
      <c r="A46" s="110" t="s">
        <v>202</v>
      </c>
      <c r="B46" s="111">
        <v>12.49767046196075</v>
      </c>
      <c r="C46" s="111">
        <v>-3.3062944328747923</v>
      </c>
      <c r="D46" s="111">
        <v>-8.9699064643033939</v>
      </c>
      <c r="E46" s="111">
        <v>-7.4177731591366243</v>
      </c>
      <c r="F46" s="111">
        <v>-7.7891294221719809</v>
      </c>
      <c r="G46" s="111">
        <v>-5.8432433437274325</v>
      </c>
      <c r="H46" s="111">
        <v>-9.1344232442382829</v>
      </c>
      <c r="I46" s="111">
        <v>-1.2921979788459135</v>
      </c>
      <c r="J46" s="111">
        <v>-15.895479590806646</v>
      </c>
      <c r="K46" s="111">
        <v>8.8140741860872858</v>
      </c>
      <c r="L46" s="111">
        <v>3.2076032816114335</v>
      </c>
      <c r="M46" s="111">
        <v>-4.9176467512709792</v>
      </c>
      <c r="N46" s="111">
        <v>-3.5346976519095614</v>
      </c>
      <c r="O46" s="97"/>
    </row>
    <row r="47" spans="1:47" ht="27" customHeight="1" thickTop="1" x14ac:dyDescent="0.3">
      <c r="A47" s="40" t="s">
        <v>201</v>
      </c>
      <c r="B47" s="112"/>
      <c r="C47" s="112"/>
      <c r="D47" s="112"/>
      <c r="E47" s="112"/>
      <c r="F47" s="112"/>
      <c r="G47" s="112"/>
      <c r="H47" s="112"/>
      <c r="I47" s="112"/>
      <c r="J47" s="112"/>
      <c r="K47" s="112"/>
      <c r="L47" s="112"/>
      <c r="M47" s="112"/>
      <c r="N47" s="112"/>
      <c r="O47" s="97"/>
    </row>
    <row r="48" spans="1:47" ht="27" customHeight="1" x14ac:dyDescent="0.3">
      <c r="A48" s="40" t="s">
        <v>9</v>
      </c>
      <c r="B48" s="47">
        <v>11.424398054241564</v>
      </c>
      <c r="C48" s="47">
        <v>15.006632656960836</v>
      </c>
      <c r="D48" s="47">
        <v>16.191232583494912</v>
      </c>
      <c r="E48" s="47">
        <v>20.346469190759414</v>
      </c>
      <c r="F48" s="47">
        <v>0.98968162926619496</v>
      </c>
      <c r="G48" s="47">
        <v>13.943322172781569</v>
      </c>
      <c r="H48" s="47">
        <v>5.3431236959471899</v>
      </c>
      <c r="I48" s="47">
        <v>0.9353883522573303</v>
      </c>
      <c r="J48" s="47">
        <v>2.724193625780555</v>
      </c>
      <c r="K48" s="47">
        <v>7.4246195367461212</v>
      </c>
      <c r="L48" s="47">
        <v>2.2707278996644877</v>
      </c>
      <c r="M48" s="47">
        <v>3.4002106020998153</v>
      </c>
      <c r="N48" s="47">
        <v>100</v>
      </c>
      <c r="O48" s="97"/>
    </row>
    <row r="49" spans="1:15" ht="27" customHeight="1" x14ac:dyDescent="0.3">
      <c r="A49" s="40" t="s">
        <v>19</v>
      </c>
      <c r="B49" s="47">
        <v>8.8607565278434119</v>
      </c>
      <c r="C49" s="47">
        <v>23.387586123751571</v>
      </c>
      <c r="D49" s="47">
        <v>14.85191179183831</v>
      </c>
      <c r="E49" s="47">
        <v>16.504127217739857</v>
      </c>
      <c r="F49" s="47">
        <v>1.1944100613941675</v>
      </c>
      <c r="G49" s="47">
        <v>14.364219044172636</v>
      </c>
      <c r="H49" s="47">
        <v>5.2511575269567725</v>
      </c>
      <c r="I49" s="47">
        <v>1.056767542456347</v>
      </c>
      <c r="J49" s="47">
        <v>2.7371970886622412</v>
      </c>
      <c r="K49" s="47">
        <v>6.9454974298776992</v>
      </c>
      <c r="L49" s="47">
        <v>2.1481618175357919</v>
      </c>
      <c r="M49" s="47">
        <v>2.6982078277711965</v>
      </c>
      <c r="N49" s="47">
        <v>100</v>
      </c>
      <c r="O49" s="97"/>
    </row>
    <row r="50" spans="1:15" ht="27" customHeight="1" thickBot="1" x14ac:dyDescent="0.35">
      <c r="A50" s="113" t="s">
        <v>25</v>
      </c>
      <c r="B50" s="114">
        <v>10.333399094277841</v>
      </c>
      <c r="C50" s="114">
        <v>23.442961474536688</v>
      </c>
      <c r="D50" s="114">
        <v>14.015100628788101</v>
      </c>
      <c r="E50" s="114">
        <v>15.839776714425088</v>
      </c>
      <c r="F50" s="114">
        <v>1.1417327153617052</v>
      </c>
      <c r="G50" s="114">
        <v>14.020463774831384</v>
      </c>
      <c r="H50" s="114">
        <v>4.9463324709284118</v>
      </c>
      <c r="I50" s="114">
        <v>1.0813338975164422</v>
      </c>
      <c r="J50" s="114">
        <v>2.3864606527295584</v>
      </c>
      <c r="K50" s="114">
        <v>7.8346084467432462</v>
      </c>
      <c r="L50" s="114">
        <v>2.2983044395478243</v>
      </c>
      <c r="M50" s="114">
        <v>2.6595256903137172</v>
      </c>
      <c r="N50" s="114">
        <v>100</v>
      </c>
      <c r="O50" s="60"/>
    </row>
    <row r="51" spans="1:15" ht="27" customHeight="1" x14ac:dyDescent="0.3">
      <c r="O51" s="97"/>
    </row>
    <row r="52" spans="1:15" ht="27" customHeight="1" x14ac:dyDescent="0.3">
      <c r="B52" s="48"/>
      <c r="C52" s="48"/>
      <c r="D52" s="48"/>
      <c r="E52" s="48"/>
      <c r="F52" s="48"/>
      <c r="G52" s="48"/>
      <c r="H52" s="48"/>
      <c r="I52" s="48"/>
      <c r="J52" s="48"/>
      <c r="K52" s="48"/>
      <c r="L52" s="48"/>
      <c r="M52" s="48"/>
      <c r="N52" s="48"/>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53"/>
  <sheetViews>
    <sheetView workbookViewId="0">
      <selection activeCell="D15" sqref="D15"/>
    </sheetView>
  </sheetViews>
  <sheetFormatPr defaultColWidth="12.7109375" defaultRowHeight="16.5" x14ac:dyDescent="0.3"/>
  <cols>
    <col min="1" max="2" width="12.7109375" style="97"/>
    <col min="3" max="16" width="12.7109375" style="66"/>
    <col min="17" max="48" width="12.7109375" style="97"/>
    <col min="49" max="16384" width="12.7109375" style="40"/>
  </cols>
  <sheetData>
    <row r="1" spans="1:48" x14ac:dyDescent="0.3">
      <c r="I1" s="134" t="s">
        <v>398</v>
      </c>
    </row>
    <row r="2" spans="1:48" ht="58.5" x14ac:dyDescent="0.3">
      <c r="A2" s="115" t="s">
        <v>5</v>
      </c>
      <c r="B2" s="115" t="s">
        <v>61</v>
      </c>
      <c r="C2" s="115" t="s">
        <v>62</v>
      </c>
      <c r="D2" s="115" t="s">
        <v>2</v>
      </c>
      <c r="E2" s="115" t="s">
        <v>63</v>
      </c>
      <c r="F2" s="115" t="s">
        <v>64</v>
      </c>
      <c r="G2" s="115" t="s">
        <v>65</v>
      </c>
      <c r="H2" s="115" t="s">
        <v>12</v>
      </c>
      <c r="I2" s="115" t="s">
        <v>66</v>
      </c>
      <c r="J2" s="115" t="s">
        <v>67</v>
      </c>
      <c r="K2" s="115" t="s">
        <v>68</v>
      </c>
      <c r="L2" s="115" t="s">
        <v>69</v>
      </c>
      <c r="M2" s="115" t="s">
        <v>15</v>
      </c>
      <c r="N2" s="115" t="s">
        <v>17</v>
      </c>
      <c r="O2" s="115" t="s">
        <v>18</v>
      </c>
    </row>
    <row r="3" spans="1:48" x14ac:dyDescent="0.3">
      <c r="A3" s="96" t="s">
        <v>20</v>
      </c>
      <c r="B3" s="116">
        <v>29.744572569999999</v>
      </c>
      <c r="C3" s="116">
        <v>200.74105271000002</v>
      </c>
      <c r="D3" s="116">
        <v>7702.7759494700003</v>
      </c>
      <c r="E3" s="116">
        <v>35.766596729999996</v>
      </c>
      <c r="F3" s="116">
        <v>24.314419600000001</v>
      </c>
      <c r="G3" s="116">
        <v>106.04996415000001</v>
      </c>
      <c r="H3" s="116">
        <v>94.549019110000003</v>
      </c>
      <c r="I3" s="116">
        <v>3.8442662400000001</v>
      </c>
      <c r="J3" s="116">
        <v>22.88898532</v>
      </c>
      <c r="K3" s="116">
        <v>68.512499300000002</v>
      </c>
      <c r="L3" s="116">
        <v>16.082343659999999</v>
      </c>
      <c r="M3" s="116">
        <v>22.346916069999999</v>
      </c>
      <c r="N3" s="116">
        <v>118.67172826000119</v>
      </c>
      <c r="O3" s="116">
        <v>8446.2883131899998</v>
      </c>
      <c r="P3" s="117"/>
      <c r="Q3" s="98"/>
      <c r="R3" s="96"/>
      <c r="S3" s="96"/>
      <c r="T3" s="96"/>
      <c r="U3" s="96"/>
      <c r="V3" s="96"/>
      <c r="W3" s="96"/>
      <c r="X3" s="96"/>
      <c r="Y3" s="96"/>
      <c r="Z3" s="96"/>
      <c r="AA3" s="96"/>
      <c r="AB3" s="96"/>
      <c r="AC3" s="96"/>
      <c r="AD3" s="96"/>
      <c r="AE3" s="96"/>
      <c r="AG3" s="99"/>
      <c r="AH3" s="99"/>
      <c r="AI3" s="99"/>
      <c r="AJ3" s="99"/>
      <c r="AK3" s="99"/>
      <c r="AL3" s="99"/>
      <c r="AM3" s="99"/>
      <c r="AN3" s="99"/>
      <c r="AO3" s="99"/>
      <c r="AP3" s="99"/>
      <c r="AQ3" s="99"/>
      <c r="AR3" s="99"/>
      <c r="AS3" s="99"/>
      <c r="AT3" s="99"/>
    </row>
    <row r="4" spans="1:48" x14ac:dyDescent="0.3">
      <c r="A4" s="96" t="s">
        <v>21</v>
      </c>
      <c r="B4" s="116">
        <v>18.199747719999998</v>
      </c>
      <c r="C4" s="116">
        <v>208.70328566000001</v>
      </c>
      <c r="D4" s="116">
        <v>8060.0271813100007</v>
      </c>
      <c r="E4" s="116">
        <v>19.214456390000002</v>
      </c>
      <c r="F4" s="116">
        <v>17.36468906</v>
      </c>
      <c r="G4" s="116">
        <v>106.95911150000001</v>
      </c>
      <c r="H4" s="116">
        <v>181.04262252999999</v>
      </c>
      <c r="I4" s="116">
        <v>8.3576632800000006</v>
      </c>
      <c r="J4" s="116">
        <v>25.736873660000001</v>
      </c>
      <c r="K4" s="116">
        <v>59.792535950000001</v>
      </c>
      <c r="L4" s="116">
        <v>17.53679837</v>
      </c>
      <c r="M4" s="116">
        <v>39.374888900000002</v>
      </c>
      <c r="N4" s="116">
        <v>80.708272959997174</v>
      </c>
      <c r="O4" s="116">
        <v>8843.0181272900008</v>
      </c>
      <c r="P4" s="117"/>
      <c r="Q4" s="98"/>
      <c r="R4" s="96"/>
      <c r="S4" s="96"/>
      <c r="T4" s="96"/>
      <c r="U4" s="96"/>
      <c r="V4" s="96"/>
      <c r="W4" s="96"/>
      <c r="X4" s="96"/>
      <c r="Y4" s="96"/>
      <c r="Z4" s="96"/>
      <c r="AA4" s="96"/>
      <c r="AB4" s="96"/>
      <c r="AC4" s="96"/>
      <c r="AD4" s="96"/>
      <c r="AE4" s="96"/>
      <c r="AG4" s="99"/>
      <c r="AH4" s="99"/>
      <c r="AI4" s="99"/>
      <c r="AJ4" s="99"/>
      <c r="AK4" s="99"/>
      <c r="AL4" s="99"/>
      <c r="AM4" s="99"/>
      <c r="AN4" s="99"/>
      <c r="AO4" s="99"/>
      <c r="AP4" s="99"/>
      <c r="AQ4" s="99"/>
      <c r="AR4" s="99"/>
      <c r="AS4" s="99"/>
      <c r="AT4" s="99"/>
    </row>
    <row r="5" spans="1:48" x14ac:dyDescent="0.3">
      <c r="A5" s="96" t="s">
        <v>22</v>
      </c>
      <c r="B5" s="116">
        <v>35.115996689999996</v>
      </c>
      <c r="C5" s="116">
        <v>244.03120615999998</v>
      </c>
      <c r="D5" s="116">
        <v>7525.8136308699995</v>
      </c>
      <c r="E5" s="116">
        <v>47.228074849999999</v>
      </c>
      <c r="F5" s="116">
        <v>20.639235979999999</v>
      </c>
      <c r="G5" s="116">
        <v>106.41033478</v>
      </c>
      <c r="H5" s="116">
        <v>296.50590065</v>
      </c>
      <c r="I5" s="116">
        <v>16.402632779999998</v>
      </c>
      <c r="J5" s="116">
        <v>29.136998010000003</v>
      </c>
      <c r="K5" s="116">
        <v>76.934306609999993</v>
      </c>
      <c r="L5" s="116">
        <v>20.76702959</v>
      </c>
      <c r="M5" s="116">
        <v>34.892332289999999</v>
      </c>
      <c r="N5" s="116">
        <v>97.18876524000072</v>
      </c>
      <c r="O5" s="116">
        <v>8551.0664445000002</v>
      </c>
      <c r="P5" s="117"/>
      <c r="Q5" s="98"/>
      <c r="R5" s="96"/>
      <c r="S5" s="96"/>
      <c r="T5" s="96"/>
      <c r="U5" s="96"/>
      <c r="V5" s="96"/>
      <c r="W5" s="96"/>
      <c r="X5" s="96"/>
      <c r="Y5" s="96"/>
      <c r="Z5" s="96"/>
      <c r="AA5" s="96"/>
      <c r="AB5" s="96"/>
      <c r="AC5" s="96"/>
      <c r="AD5" s="96"/>
      <c r="AE5" s="96"/>
      <c r="AG5" s="99"/>
      <c r="AH5" s="99"/>
      <c r="AI5" s="99"/>
      <c r="AJ5" s="99"/>
      <c r="AK5" s="99"/>
      <c r="AL5" s="99"/>
      <c r="AM5" s="99"/>
      <c r="AN5" s="99"/>
      <c r="AO5" s="99"/>
      <c r="AP5" s="99"/>
      <c r="AQ5" s="99"/>
      <c r="AR5" s="99"/>
      <c r="AS5" s="99"/>
      <c r="AT5" s="99"/>
    </row>
    <row r="6" spans="1:48" x14ac:dyDescent="0.3">
      <c r="A6" s="118" t="s">
        <v>23</v>
      </c>
      <c r="B6" s="119">
        <v>83.060316979999996</v>
      </c>
      <c r="C6" s="119">
        <v>653.47554452999998</v>
      </c>
      <c r="D6" s="119">
        <v>23288.616761650002</v>
      </c>
      <c r="E6" s="119">
        <v>102.20912797</v>
      </c>
      <c r="F6" s="119">
        <v>62.318344639999999</v>
      </c>
      <c r="G6" s="119">
        <v>319.41941043000003</v>
      </c>
      <c r="H6" s="119">
        <v>572.09754228999998</v>
      </c>
      <c r="I6" s="119">
        <v>28.604562299999998</v>
      </c>
      <c r="J6" s="119">
        <v>77.762856990000003</v>
      </c>
      <c r="K6" s="119">
        <v>205.23934186000002</v>
      </c>
      <c r="L6" s="119">
        <v>54.386171620000006</v>
      </c>
      <c r="M6" s="119">
        <v>96.614137259999993</v>
      </c>
      <c r="N6" s="119">
        <v>296.5687664599991</v>
      </c>
      <c r="O6" s="119">
        <v>25840.372884979999</v>
      </c>
      <c r="P6" s="117"/>
      <c r="Q6" s="102"/>
      <c r="R6" s="102"/>
      <c r="S6" s="102"/>
      <c r="T6" s="102"/>
      <c r="U6" s="102"/>
      <c r="V6" s="102"/>
      <c r="W6" s="102"/>
      <c r="X6" s="102"/>
      <c r="Y6" s="102"/>
      <c r="Z6" s="102"/>
      <c r="AA6" s="102"/>
      <c r="AB6" s="102"/>
      <c r="AC6" s="102"/>
      <c r="AD6" s="102"/>
      <c r="AE6" s="102"/>
      <c r="AG6" s="99"/>
      <c r="AH6" s="99"/>
      <c r="AI6" s="99"/>
      <c r="AJ6" s="99"/>
      <c r="AK6" s="99"/>
      <c r="AL6" s="99"/>
      <c r="AM6" s="99"/>
      <c r="AN6" s="99"/>
      <c r="AO6" s="99"/>
      <c r="AP6" s="99"/>
      <c r="AQ6" s="99"/>
      <c r="AR6" s="99"/>
      <c r="AS6" s="99"/>
      <c r="AT6" s="99"/>
    </row>
    <row r="7" spans="1:48" x14ac:dyDescent="0.3">
      <c r="A7" s="96" t="s">
        <v>24</v>
      </c>
      <c r="B7" s="116">
        <v>40.628835590000001</v>
      </c>
      <c r="C7" s="116">
        <v>367.33183597999999</v>
      </c>
      <c r="D7" s="116">
        <v>5586.3624244299999</v>
      </c>
      <c r="E7" s="116">
        <v>31.024624450000001</v>
      </c>
      <c r="F7" s="116">
        <v>21.933321639999999</v>
      </c>
      <c r="G7" s="116">
        <v>87.99965091</v>
      </c>
      <c r="H7" s="116">
        <v>211.89149763</v>
      </c>
      <c r="I7" s="116">
        <v>12.343677099999999</v>
      </c>
      <c r="J7" s="116">
        <v>28.54061197</v>
      </c>
      <c r="K7" s="116">
        <v>42.133093209999998</v>
      </c>
      <c r="L7" s="116">
        <v>23.21846948</v>
      </c>
      <c r="M7" s="116">
        <v>69.043531260000009</v>
      </c>
      <c r="N7" s="116">
        <v>84.377473829998976</v>
      </c>
      <c r="O7" s="116">
        <v>6606.8290474799996</v>
      </c>
      <c r="P7" s="117"/>
      <c r="Q7" s="98"/>
      <c r="R7" s="96"/>
      <c r="S7" s="96"/>
      <c r="T7" s="96"/>
      <c r="U7" s="96"/>
      <c r="V7" s="96"/>
      <c r="W7" s="96"/>
      <c r="X7" s="96"/>
      <c r="Y7" s="96"/>
      <c r="Z7" s="96"/>
      <c r="AA7" s="96"/>
      <c r="AB7" s="96"/>
      <c r="AC7" s="96"/>
      <c r="AD7" s="96"/>
      <c r="AE7" s="96"/>
      <c r="AG7" s="99"/>
      <c r="AH7" s="99"/>
      <c r="AI7" s="99"/>
      <c r="AJ7" s="99"/>
      <c r="AK7" s="99"/>
      <c r="AL7" s="99"/>
      <c r="AM7" s="99"/>
      <c r="AN7" s="99"/>
      <c r="AO7" s="99"/>
      <c r="AP7" s="99"/>
      <c r="AQ7" s="99"/>
      <c r="AR7" s="99"/>
      <c r="AS7" s="99"/>
      <c r="AT7" s="99"/>
    </row>
    <row r="8" spans="1:48" x14ac:dyDescent="0.3">
      <c r="A8" s="96" t="s">
        <v>19</v>
      </c>
      <c r="B8" s="116">
        <v>66.941211609999996</v>
      </c>
      <c r="C8" s="116">
        <v>314.57835712999997</v>
      </c>
      <c r="D8" s="116">
        <v>7882.7113428100001</v>
      </c>
      <c r="E8" s="116">
        <v>0</v>
      </c>
      <c r="F8" s="116">
        <v>22.761550209999999</v>
      </c>
      <c r="G8" s="116">
        <v>133.85800166999999</v>
      </c>
      <c r="H8" s="116">
        <v>241.41724194999998</v>
      </c>
      <c r="I8" s="116">
        <v>19.405503120000002</v>
      </c>
      <c r="J8" s="116">
        <v>30.9093582</v>
      </c>
      <c r="K8" s="116">
        <v>75.158712569999992</v>
      </c>
      <c r="L8" s="116">
        <v>34.007113329999996</v>
      </c>
      <c r="M8" s="116">
        <v>34.473602020000001</v>
      </c>
      <c r="N8" s="116">
        <v>189.06986605999757</v>
      </c>
      <c r="O8" s="116">
        <v>9045.2918606799994</v>
      </c>
      <c r="P8" s="117"/>
      <c r="Q8" s="98"/>
      <c r="R8" s="96"/>
      <c r="S8" s="96"/>
      <c r="T8" s="96"/>
      <c r="U8" s="96"/>
      <c r="V8" s="96"/>
      <c r="W8" s="96"/>
      <c r="X8" s="96"/>
      <c r="Y8" s="96"/>
      <c r="Z8" s="96"/>
      <c r="AA8" s="96"/>
      <c r="AB8" s="96"/>
      <c r="AC8" s="96"/>
      <c r="AD8" s="96"/>
      <c r="AE8" s="96"/>
      <c r="AG8" s="99"/>
      <c r="AH8" s="99"/>
      <c r="AI8" s="99"/>
      <c r="AJ8" s="99"/>
      <c r="AK8" s="99"/>
      <c r="AL8" s="99"/>
      <c r="AM8" s="99"/>
      <c r="AN8" s="99"/>
      <c r="AO8" s="99"/>
      <c r="AP8" s="99"/>
      <c r="AQ8" s="99"/>
      <c r="AR8" s="99"/>
      <c r="AS8" s="99"/>
      <c r="AT8" s="99"/>
    </row>
    <row r="9" spans="1:48" x14ac:dyDescent="0.3">
      <c r="A9" s="96" t="s">
        <v>25</v>
      </c>
      <c r="B9" s="116">
        <v>46.337020710000004</v>
      </c>
      <c r="C9" s="116">
        <v>257.92730984999997</v>
      </c>
      <c r="D9" s="116">
        <v>9261.0222248899991</v>
      </c>
      <c r="E9" s="116">
        <v>43.79908296</v>
      </c>
      <c r="F9" s="116">
        <v>26.916903430000001</v>
      </c>
      <c r="G9" s="116">
        <v>137.71365636000002</v>
      </c>
      <c r="H9" s="116">
        <v>237.56541959999998</v>
      </c>
      <c r="I9" s="116">
        <v>22.233636149999999</v>
      </c>
      <c r="J9" s="116">
        <v>37.338508670000003</v>
      </c>
      <c r="K9" s="116">
        <v>93.224833150000009</v>
      </c>
      <c r="L9" s="116">
        <v>25.501159000000001</v>
      </c>
      <c r="M9" s="116">
        <v>57.984982680000002</v>
      </c>
      <c r="N9" s="116">
        <v>157.36704262000083</v>
      </c>
      <c r="O9" s="116">
        <v>10404.931780069999</v>
      </c>
      <c r="P9" s="117"/>
      <c r="Q9" s="98"/>
      <c r="R9" s="96"/>
      <c r="S9" s="96"/>
      <c r="T9" s="96"/>
      <c r="U9" s="96"/>
      <c r="V9" s="96"/>
      <c r="W9" s="96"/>
      <c r="X9" s="96"/>
      <c r="Y9" s="96"/>
      <c r="Z9" s="96"/>
      <c r="AA9" s="96"/>
      <c r="AB9" s="96"/>
      <c r="AC9" s="96"/>
      <c r="AD9" s="96"/>
      <c r="AE9" s="96"/>
      <c r="AG9" s="99"/>
      <c r="AH9" s="99"/>
      <c r="AI9" s="99"/>
      <c r="AJ9" s="99"/>
      <c r="AK9" s="99"/>
      <c r="AL9" s="99"/>
      <c r="AM9" s="99"/>
      <c r="AN9" s="99"/>
      <c r="AO9" s="99"/>
      <c r="AP9" s="99"/>
      <c r="AQ9" s="99"/>
      <c r="AR9" s="99"/>
      <c r="AS9" s="99"/>
      <c r="AT9" s="99"/>
    </row>
    <row r="10" spans="1:48" x14ac:dyDescent="0.3">
      <c r="A10" s="118" t="s">
        <v>26</v>
      </c>
      <c r="B10" s="119">
        <v>153.90706790999999</v>
      </c>
      <c r="C10" s="119">
        <v>939.83750296000005</v>
      </c>
      <c r="D10" s="119">
        <v>22730.095992130002</v>
      </c>
      <c r="E10" s="119">
        <v>74.823707409999997</v>
      </c>
      <c r="F10" s="119">
        <v>71.611775280000003</v>
      </c>
      <c r="G10" s="119">
        <v>359.57130893999999</v>
      </c>
      <c r="H10" s="119">
        <v>690.87415917999999</v>
      </c>
      <c r="I10" s="119">
        <v>53.982816369999995</v>
      </c>
      <c r="J10" s="119">
        <v>96.78847884000001</v>
      </c>
      <c r="K10" s="119">
        <v>210.51663893</v>
      </c>
      <c r="L10" s="119">
        <v>82.726741810000007</v>
      </c>
      <c r="M10" s="119">
        <v>161.50211596</v>
      </c>
      <c r="N10" s="119">
        <v>430.81438251000213</v>
      </c>
      <c r="O10" s="119">
        <v>26057.05268823</v>
      </c>
      <c r="P10" s="117"/>
      <c r="Q10" s="102"/>
      <c r="R10" s="102"/>
      <c r="S10" s="102"/>
      <c r="T10" s="102"/>
      <c r="U10" s="102"/>
      <c r="V10" s="102"/>
      <c r="W10" s="102"/>
      <c r="X10" s="102"/>
      <c r="Y10" s="102"/>
      <c r="Z10" s="102"/>
      <c r="AA10" s="102"/>
      <c r="AB10" s="102"/>
      <c r="AC10" s="102"/>
      <c r="AD10" s="102"/>
      <c r="AE10" s="102"/>
      <c r="AG10" s="99"/>
      <c r="AH10" s="99"/>
      <c r="AI10" s="99"/>
      <c r="AJ10" s="99"/>
      <c r="AK10" s="99"/>
      <c r="AL10" s="99"/>
      <c r="AM10" s="99"/>
      <c r="AN10" s="99"/>
      <c r="AO10" s="99"/>
      <c r="AP10" s="99"/>
      <c r="AQ10" s="99"/>
      <c r="AR10" s="99"/>
      <c r="AS10" s="99"/>
      <c r="AT10" s="99"/>
    </row>
    <row r="11" spans="1:48" s="120" customFormat="1" x14ac:dyDescent="0.3">
      <c r="A11" s="96" t="s">
        <v>27</v>
      </c>
      <c r="B11" s="116">
        <v>60.22659444</v>
      </c>
      <c r="C11" s="116">
        <v>363.77364750999999</v>
      </c>
      <c r="D11" s="116">
        <v>8819.4491922199995</v>
      </c>
      <c r="E11" s="116">
        <v>35.452514380000004</v>
      </c>
      <c r="F11" s="116">
        <v>23.834082800000001</v>
      </c>
      <c r="G11" s="116">
        <v>97.380067849999989</v>
      </c>
      <c r="H11" s="116">
        <v>243.84920293000002</v>
      </c>
      <c r="I11" s="116">
        <v>14.188352460000001</v>
      </c>
      <c r="J11" s="116">
        <v>34.027796649999999</v>
      </c>
      <c r="K11" s="116">
        <v>72.644641980000003</v>
      </c>
      <c r="L11" s="116">
        <v>23.916240999999999</v>
      </c>
      <c r="M11" s="116">
        <v>35.497171280000003</v>
      </c>
      <c r="N11" s="116">
        <v>237.74642052000237</v>
      </c>
      <c r="O11" s="116">
        <v>10061.985926020001</v>
      </c>
      <c r="P11" s="117"/>
      <c r="Q11" s="98"/>
      <c r="R11" s="96"/>
      <c r="S11" s="96"/>
      <c r="T11" s="96"/>
      <c r="U11" s="96"/>
      <c r="V11" s="96"/>
      <c r="W11" s="96"/>
      <c r="X11" s="96"/>
      <c r="Y11" s="96"/>
      <c r="Z11" s="96"/>
      <c r="AA11" s="96"/>
      <c r="AB11" s="96"/>
      <c r="AC11" s="96"/>
      <c r="AD11" s="96"/>
      <c r="AE11" s="96"/>
      <c r="AF11" s="97"/>
      <c r="AG11" s="99"/>
      <c r="AH11" s="99"/>
      <c r="AI11" s="99"/>
      <c r="AJ11" s="99"/>
      <c r="AK11" s="99"/>
      <c r="AL11" s="99"/>
      <c r="AM11" s="99"/>
      <c r="AN11" s="99"/>
      <c r="AO11" s="99"/>
      <c r="AP11" s="99"/>
      <c r="AQ11" s="99"/>
      <c r="AR11" s="99"/>
      <c r="AS11" s="99"/>
      <c r="AT11" s="99"/>
      <c r="AU11" s="97"/>
      <c r="AV11" s="97"/>
    </row>
    <row r="12" spans="1:48" x14ac:dyDescent="0.3">
      <c r="A12" s="96" t="s">
        <v>28</v>
      </c>
      <c r="B12" s="116">
        <v>64.616345269999997</v>
      </c>
      <c r="C12" s="116">
        <v>449.87798900000001</v>
      </c>
      <c r="D12" s="116">
        <v>9646.0009613500006</v>
      </c>
      <c r="E12" s="116">
        <v>30.148298280000002</v>
      </c>
      <c r="F12" s="116">
        <v>20.140961780000001</v>
      </c>
      <c r="G12" s="116">
        <v>85.063342219999996</v>
      </c>
      <c r="H12" s="116">
        <v>217.58881301</v>
      </c>
      <c r="I12" s="116">
        <v>8.7854916099999993</v>
      </c>
      <c r="J12" s="116">
        <v>31.38154265</v>
      </c>
      <c r="K12" s="116">
        <v>125.53217158</v>
      </c>
      <c r="L12" s="116">
        <v>33.080967350000002</v>
      </c>
      <c r="M12" s="116">
        <v>55.88866402</v>
      </c>
      <c r="N12" s="116">
        <v>146.59847126999665</v>
      </c>
      <c r="O12" s="116">
        <v>10914.704019389999</v>
      </c>
      <c r="P12" s="117"/>
      <c r="Q12" s="98"/>
      <c r="R12" s="96"/>
      <c r="S12" s="96"/>
      <c r="T12" s="96"/>
      <c r="U12" s="96"/>
      <c r="V12" s="96"/>
      <c r="W12" s="96"/>
      <c r="X12" s="96"/>
      <c r="Y12" s="96"/>
      <c r="Z12" s="96"/>
      <c r="AA12" s="96"/>
      <c r="AB12" s="96"/>
      <c r="AC12" s="96"/>
      <c r="AD12" s="96"/>
      <c r="AE12" s="96"/>
      <c r="AG12" s="99"/>
      <c r="AH12" s="99"/>
      <c r="AI12" s="99"/>
      <c r="AJ12" s="99"/>
      <c r="AK12" s="99"/>
      <c r="AL12" s="99"/>
      <c r="AM12" s="99"/>
      <c r="AN12" s="99"/>
      <c r="AO12" s="99"/>
      <c r="AP12" s="99"/>
      <c r="AQ12" s="99"/>
      <c r="AR12" s="99"/>
      <c r="AS12" s="99"/>
      <c r="AT12" s="99"/>
    </row>
    <row r="13" spans="1:48" x14ac:dyDescent="0.3">
      <c r="A13" s="96" t="s">
        <v>29</v>
      </c>
      <c r="B13" s="116">
        <v>71.2996421</v>
      </c>
      <c r="C13" s="116">
        <v>304.54862026000001</v>
      </c>
      <c r="D13" s="116">
        <v>7760.5608687399999</v>
      </c>
      <c r="E13" s="116">
        <v>14.11025309</v>
      </c>
      <c r="F13" s="116">
        <v>19.842711489999999</v>
      </c>
      <c r="G13" s="116">
        <v>14.13368975</v>
      </c>
      <c r="H13" s="116">
        <v>279.29862307000002</v>
      </c>
      <c r="I13" s="116">
        <v>3.4799723399999998</v>
      </c>
      <c r="J13" s="116">
        <v>36.285485180000002</v>
      </c>
      <c r="K13" s="116">
        <v>109.14238143999999</v>
      </c>
      <c r="L13" s="116">
        <v>25.44892329</v>
      </c>
      <c r="M13" s="116">
        <v>116.16399738</v>
      </c>
      <c r="N13" s="116">
        <v>133.29647199999999</v>
      </c>
      <c r="O13" s="116">
        <v>8887.6116401299987</v>
      </c>
      <c r="P13" s="117"/>
      <c r="Q13" s="98"/>
      <c r="R13" s="96"/>
      <c r="S13" s="96"/>
      <c r="T13" s="96"/>
      <c r="U13" s="96"/>
      <c r="V13" s="96"/>
      <c r="W13" s="96"/>
      <c r="X13" s="96"/>
      <c r="Y13" s="96"/>
      <c r="Z13" s="96"/>
      <c r="AA13" s="96"/>
      <c r="AB13" s="96"/>
      <c r="AC13" s="96"/>
      <c r="AD13" s="96"/>
      <c r="AE13" s="96"/>
      <c r="AG13" s="99"/>
      <c r="AH13" s="99"/>
      <c r="AI13" s="99"/>
      <c r="AJ13" s="99"/>
      <c r="AK13" s="99"/>
      <c r="AL13" s="99"/>
      <c r="AM13" s="99"/>
      <c r="AN13" s="99"/>
      <c r="AO13" s="99"/>
      <c r="AP13" s="99"/>
      <c r="AQ13" s="99"/>
      <c r="AR13" s="99"/>
      <c r="AS13" s="99"/>
      <c r="AT13" s="99"/>
    </row>
    <row r="14" spans="1:48" s="120" customFormat="1" x14ac:dyDescent="0.3">
      <c r="A14" s="118" t="s">
        <v>30</v>
      </c>
      <c r="B14" s="119">
        <v>196.14258181</v>
      </c>
      <c r="C14" s="119">
        <v>1118.2002567699999</v>
      </c>
      <c r="D14" s="119">
        <v>26226.011022309998</v>
      </c>
      <c r="E14" s="119">
        <v>79.711065750000003</v>
      </c>
      <c r="F14" s="119">
        <v>63.817756069999994</v>
      </c>
      <c r="G14" s="119">
        <v>196.57709982</v>
      </c>
      <c r="H14" s="119">
        <v>740.73663900999998</v>
      </c>
      <c r="I14" s="119">
        <v>26.453816410000002</v>
      </c>
      <c r="J14" s="119">
        <v>101.69482447999999</v>
      </c>
      <c r="K14" s="119">
        <v>307.31919499999998</v>
      </c>
      <c r="L14" s="119">
        <v>82.446131640000004</v>
      </c>
      <c r="M14" s="119">
        <v>207.54983268000001</v>
      </c>
      <c r="N14" s="119">
        <v>517.64136379000468</v>
      </c>
      <c r="O14" s="119">
        <v>29864.301585540001</v>
      </c>
      <c r="P14" s="117"/>
      <c r="Q14" s="102"/>
      <c r="R14" s="102"/>
      <c r="S14" s="102"/>
      <c r="T14" s="102"/>
      <c r="U14" s="102"/>
      <c r="V14" s="102"/>
      <c r="W14" s="102"/>
      <c r="X14" s="102"/>
      <c r="Y14" s="102"/>
      <c r="Z14" s="102"/>
      <c r="AA14" s="102"/>
      <c r="AB14" s="102"/>
      <c r="AC14" s="102"/>
      <c r="AD14" s="102"/>
      <c r="AE14" s="102"/>
      <c r="AF14" s="97"/>
      <c r="AG14" s="99"/>
      <c r="AH14" s="99"/>
      <c r="AI14" s="99"/>
      <c r="AJ14" s="99"/>
      <c r="AK14" s="99"/>
      <c r="AL14" s="99"/>
      <c r="AM14" s="99"/>
      <c r="AN14" s="99"/>
      <c r="AO14" s="99"/>
      <c r="AP14" s="99"/>
      <c r="AQ14" s="99"/>
      <c r="AR14" s="99"/>
      <c r="AS14" s="99"/>
      <c r="AT14" s="99"/>
      <c r="AU14" s="97"/>
      <c r="AV14" s="97"/>
    </row>
    <row r="15" spans="1:48" x14ac:dyDescent="0.3">
      <c r="A15" s="96" t="s">
        <v>31</v>
      </c>
      <c r="B15" s="116">
        <v>85.739991140000001</v>
      </c>
      <c r="C15" s="116">
        <v>468.87412535999999</v>
      </c>
      <c r="D15" s="116">
        <v>2997.4994608899997</v>
      </c>
      <c r="E15" s="116">
        <v>16.78843161</v>
      </c>
      <c r="F15" s="116">
        <v>20.79467773</v>
      </c>
      <c r="G15" s="116">
        <v>141.43569159999998</v>
      </c>
      <c r="H15" s="116">
        <v>210.83716534000001</v>
      </c>
      <c r="I15" s="116">
        <v>4.3534739599999996</v>
      </c>
      <c r="J15" s="116">
        <v>33.831834090000001</v>
      </c>
      <c r="K15" s="116">
        <v>89.71932262</v>
      </c>
      <c r="L15" s="116">
        <v>29.793198690000001</v>
      </c>
      <c r="M15" s="116">
        <v>30.048277420000002</v>
      </c>
      <c r="N15" s="116">
        <v>139.04833420999955</v>
      </c>
      <c r="O15" s="116">
        <v>4268.7639846599996</v>
      </c>
      <c r="P15" s="117"/>
      <c r="Q15" s="98"/>
      <c r="R15" s="96"/>
      <c r="S15" s="96"/>
      <c r="T15" s="96"/>
      <c r="U15" s="96"/>
      <c r="V15" s="96"/>
      <c r="W15" s="96"/>
      <c r="X15" s="96"/>
      <c r="Y15" s="96"/>
      <c r="Z15" s="96"/>
      <c r="AA15" s="96"/>
      <c r="AB15" s="96"/>
      <c r="AC15" s="96"/>
      <c r="AD15" s="96"/>
      <c r="AE15" s="96"/>
      <c r="AG15" s="99"/>
      <c r="AH15" s="99"/>
      <c r="AI15" s="99"/>
      <c r="AJ15" s="99"/>
      <c r="AK15" s="99"/>
      <c r="AL15" s="99"/>
      <c r="AM15" s="99"/>
      <c r="AN15" s="99"/>
      <c r="AO15" s="99"/>
      <c r="AP15" s="99"/>
      <c r="AQ15" s="99"/>
      <c r="AR15" s="99"/>
      <c r="AS15" s="99"/>
      <c r="AT15" s="99"/>
    </row>
    <row r="16" spans="1:48" x14ac:dyDescent="0.3">
      <c r="A16" s="96" t="s">
        <v>32</v>
      </c>
      <c r="B16" s="116">
        <v>65.078186829999993</v>
      </c>
      <c r="C16" s="116">
        <v>319.25652233999995</v>
      </c>
      <c r="D16" s="116">
        <v>7392.2368735399996</v>
      </c>
      <c r="E16" s="116">
        <v>16.33027937</v>
      </c>
      <c r="F16" s="116">
        <v>19.878690769999999</v>
      </c>
      <c r="G16" s="116">
        <v>85.279463680000006</v>
      </c>
      <c r="H16" s="116">
        <v>295.70486808999999</v>
      </c>
      <c r="I16" s="116">
        <v>16.215163359999998</v>
      </c>
      <c r="J16" s="116">
        <v>28.670759309999998</v>
      </c>
      <c r="K16" s="116">
        <v>91.333205680000006</v>
      </c>
      <c r="L16" s="116">
        <v>34.988484369999995</v>
      </c>
      <c r="M16" s="116">
        <v>45.810549159999994</v>
      </c>
      <c r="N16" s="116">
        <v>185.26096126999951</v>
      </c>
      <c r="O16" s="116">
        <v>8596.0440077700005</v>
      </c>
      <c r="P16" s="117"/>
      <c r="Q16" s="98"/>
      <c r="R16" s="96"/>
      <c r="S16" s="96"/>
      <c r="T16" s="96"/>
      <c r="U16" s="96"/>
      <c r="V16" s="96"/>
      <c r="W16" s="96"/>
      <c r="X16" s="96"/>
      <c r="Y16" s="96"/>
      <c r="Z16" s="96"/>
      <c r="AA16" s="96"/>
      <c r="AB16" s="96"/>
      <c r="AC16" s="96"/>
      <c r="AD16" s="96"/>
      <c r="AE16" s="96"/>
      <c r="AG16" s="99"/>
      <c r="AH16" s="99"/>
      <c r="AI16" s="99"/>
      <c r="AJ16" s="99"/>
      <c r="AK16" s="99"/>
      <c r="AL16" s="99"/>
      <c r="AM16" s="99"/>
      <c r="AN16" s="99"/>
      <c r="AO16" s="99"/>
      <c r="AP16" s="99"/>
      <c r="AQ16" s="99"/>
      <c r="AR16" s="99"/>
      <c r="AS16" s="99"/>
      <c r="AT16" s="99"/>
    </row>
    <row r="17" spans="1:48" x14ac:dyDescent="0.3">
      <c r="A17" s="96" t="s">
        <v>33</v>
      </c>
      <c r="B17" s="116">
        <v>62.084064759999997</v>
      </c>
      <c r="C17" s="116">
        <v>466.07245806999998</v>
      </c>
      <c r="D17" s="116">
        <v>6669.5480074200004</v>
      </c>
      <c r="E17" s="116">
        <v>18.299365920000003</v>
      </c>
      <c r="F17" s="116">
        <v>10.762355679999999</v>
      </c>
      <c r="G17" s="116">
        <v>82.685063569999997</v>
      </c>
      <c r="H17" s="116">
        <v>130.84757343999999</v>
      </c>
      <c r="I17" s="116">
        <v>7.6629792099999996</v>
      </c>
      <c r="J17" s="116">
        <v>22.220940039999999</v>
      </c>
      <c r="K17" s="116">
        <v>101.85223737999999</v>
      </c>
      <c r="L17" s="116">
        <v>35.503198310000002</v>
      </c>
      <c r="M17" s="116">
        <v>109.98343013</v>
      </c>
      <c r="N17" s="116">
        <v>182.90156854999924</v>
      </c>
      <c r="O17" s="116">
        <v>7900.4232424799993</v>
      </c>
      <c r="P17" s="117"/>
      <c r="Q17" s="98"/>
      <c r="R17" s="96"/>
      <c r="S17" s="96"/>
      <c r="T17" s="96"/>
      <c r="U17" s="96"/>
      <c r="V17" s="96"/>
      <c r="W17" s="96"/>
      <c r="X17" s="96"/>
      <c r="Y17" s="96"/>
      <c r="Z17" s="96"/>
      <c r="AA17" s="96"/>
      <c r="AB17" s="96"/>
      <c r="AC17" s="96"/>
      <c r="AD17" s="96"/>
      <c r="AE17" s="96"/>
      <c r="AG17" s="99"/>
      <c r="AH17" s="99"/>
      <c r="AI17" s="99"/>
      <c r="AJ17" s="99"/>
      <c r="AK17" s="99"/>
      <c r="AL17" s="99"/>
      <c r="AM17" s="99"/>
      <c r="AN17" s="99"/>
      <c r="AO17" s="99"/>
      <c r="AP17" s="99"/>
      <c r="AQ17" s="99"/>
      <c r="AR17" s="99"/>
      <c r="AS17" s="99"/>
      <c r="AT17" s="99"/>
    </row>
    <row r="18" spans="1:48" x14ac:dyDescent="0.3">
      <c r="A18" s="118" t="s">
        <v>34</v>
      </c>
      <c r="B18" s="119">
        <v>212.90224272999998</v>
      </c>
      <c r="C18" s="119">
        <v>1254.2031057700001</v>
      </c>
      <c r="D18" s="119">
        <v>17059.284341850002</v>
      </c>
      <c r="E18" s="119">
        <v>51.418076899999996</v>
      </c>
      <c r="F18" s="119">
        <v>51.435724180000001</v>
      </c>
      <c r="G18" s="119">
        <v>309.40021885000004</v>
      </c>
      <c r="H18" s="119">
        <v>637.38960686999985</v>
      </c>
      <c r="I18" s="119">
        <v>28.23161653</v>
      </c>
      <c r="J18" s="119">
        <v>84.723533439999997</v>
      </c>
      <c r="K18" s="119">
        <v>282.90476568000003</v>
      </c>
      <c r="L18" s="119">
        <v>100.28488137000001</v>
      </c>
      <c r="M18" s="119">
        <v>185.84225670999999</v>
      </c>
      <c r="N18" s="119">
        <v>507.21086403000641</v>
      </c>
      <c r="O18" s="119">
        <v>20765.231234909999</v>
      </c>
      <c r="P18" s="117"/>
      <c r="Q18" s="102"/>
      <c r="R18" s="102"/>
      <c r="S18" s="102"/>
      <c r="T18" s="102"/>
      <c r="U18" s="102"/>
      <c r="V18" s="102"/>
      <c r="W18" s="102"/>
      <c r="X18" s="102"/>
      <c r="Y18" s="102"/>
      <c r="Z18" s="102"/>
      <c r="AA18" s="102"/>
      <c r="AB18" s="102"/>
      <c r="AC18" s="102"/>
      <c r="AD18" s="102"/>
      <c r="AE18" s="102"/>
      <c r="AG18" s="99"/>
      <c r="AH18" s="99"/>
      <c r="AI18" s="99"/>
      <c r="AJ18" s="99"/>
      <c r="AK18" s="99"/>
      <c r="AL18" s="99"/>
      <c r="AM18" s="99"/>
      <c r="AN18" s="99"/>
      <c r="AO18" s="99"/>
      <c r="AP18" s="99"/>
      <c r="AQ18" s="99"/>
      <c r="AR18" s="99"/>
      <c r="AS18" s="99"/>
      <c r="AT18" s="99"/>
    </row>
    <row r="19" spans="1:48" s="120" customFormat="1" x14ac:dyDescent="0.3">
      <c r="A19" s="118" t="s">
        <v>35</v>
      </c>
      <c r="B19" s="119">
        <v>646.01220942999998</v>
      </c>
      <c r="C19" s="119">
        <v>3965.7164100299997</v>
      </c>
      <c r="D19" s="119">
        <v>89304.00811794</v>
      </c>
      <c r="E19" s="119">
        <v>308.16197802999994</v>
      </c>
      <c r="F19" s="119">
        <v>249.18360017000001</v>
      </c>
      <c r="G19" s="119">
        <v>1184.96803804</v>
      </c>
      <c r="H19" s="119">
        <v>2641.0979473499997</v>
      </c>
      <c r="I19" s="119">
        <v>137.27281161000002</v>
      </c>
      <c r="J19" s="119">
        <v>360.96969374999998</v>
      </c>
      <c r="K19" s="119">
        <v>1005.9799414700002</v>
      </c>
      <c r="L19" s="119">
        <v>319.84392644000002</v>
      </c>
      <c r="M19" s="119">
        <v>651.50834261</v>
      </c>
      <c r="N19" s="119">
        <v>1752.2353767899781</v>
      </c>
      <c r="O19" s="119">
        <v>102526.95839366</v>
      </c>
      <c r="P19" s="117"/>
      <c r="Q19" s="102"/>
      <c r="R19" s="102"/>
      <c r="S19" s="102"/>
      <c r="T19" s="102"/>
      <c r="U19" s="102"/>
      <c r="V19" s="102"/>
      <c r="W19" s="102"/>
      <c r="X19" s="102"/>
      <c r="Y19" s="102"/>
      <c r="Z19" s="102"/>
      <c r="AA19" s="102"/>
      <c r="AB19" s="102"/>
      <c r="AC19" s="102"/>
      <c r="AD19" s="102"/>
      <c r="AE19" s="102"/>
      <c r="AF19" s="97"/>
      <c r="AG19" s="99"/>
      <c r="AH19" s="99"/>
      <c r="AI19" s="99"/>
      <c r="AJ19" s="99"/>
      <c r="AK19" s="99"/>
      <c r="AL19" s="99"/>
      <c r="AM19" s="99"/>
      <c r="AN19" s="99"/>
      <c r="AO19" s="99"/>
      <c r="AP19" s="99"/>
      <c r="AQ19" s="99"/>
      <c r="AR19" s="99"/>
      <c r="AS19" s="99"/>
      <c r="AT19" s="99"/>
      <c r="AU19" s="97"/>
      <c r="AV19" s="97"/>
    </row>
    <row r="20" spans="1:48" x14ac:dyDescent="0.3">
      <c r="A20" s="96" t="s">
        <v>36</v>
      </c>
      <c r="B20" s="116">
        <v>68.579136510000012</v>
      </c>
      <c r="C20" s="116">
        <v>523.83379843</v>
      </c>
      <c r="D20" s="116">
        <v>6028.0921642100002</v>
      </c>
      <c r="E20" s="116">
        <v>16.458433630000002</v>
      </c>
      <c r="F20" s="116">
        <v>12.03411534</v>
      </c>
      <c r="G20" s="116">
        <v>116.05611488</v>
      </c>
      <c r="H20" s="116">
        <v>204.57760306</v>
      </c>
      <c r="I20" s="116">
        <v>3.2085767999999999</v>
      </c>
      <c r="J20" s="116">
        <v>34.792702030000001</v>
      </c>
      <c r="K20" s="116">
        <v>106.58108845999999</v>
      </c>
      <c r="L20" s="116">
        <v>22.784952789999998</v>
      </c>
      <c r="M20" s="116">
        <v>24.379162770000001</v>
      </c>
      <c r="N20" s="116">
        <v>96.521050199998854</v>
      </c>
      <c r="O20" s="116">
        <v>7257.8988991099995</v>
      </c>
      <c r="P20" s="117"/>
      <c r="Q20" s="98"/>
      <c r="R20" s="96"/>
      <c r="S20" s="96"/>
      <c r="T20" s="96"/>
      <c r="U20" s="96"/>
      <c r="V20" s="96"/>
      <c r="W20" s="96"/>
      <c r="X20" s="96"/>
      <c r="Y20" s="96"/>
      <c r="Z20" s="96"/>
      <c r="AA20" s="96"/>
      <c r="AB20" s="96"/>
      <c r="AC20" s="96"/>
      <c r="AD20" s="96"/>
      <c r="AE20" s="96"/>
      <c r="AG20" s="99"/>
      <c r="AH20" s="99"/>
      <c r="AI20" s="99"/>
      <c r="AJ20" s="99"/>
      <c r="AK20" s="99"/>
      <c r="AL20" s="99"/>
      <c r="AM20" s="99"/>
      <c r="AN20" s="99"/>
      <c r="AO20" s="99"/>
      <c r="AP20" s="99"/>
      <c r="AQ20" s="99"/>
      <c r="AR20" s="99"/>
      <c r="AS20" s="99"/>
      <c r="AT20" s="99"/>
    </row>
    <row r="21" spans="1:48" x14ac:dyDescent="0.3">
      <c r="A21" s="96" t="s">
        <v>21</v>
      </c>
      <c r="B21" s="116">
        <v>52.496582420000003</v>
      </c>
      <c r="C21" s="116">
        <v>454.04607281</v>
      </c>
      <c r="D21" s="116">
        <v>4857.5325483999995</v>
      </c>
      <c r="E21" s="116">
        <v>23.147861429999999</v>
      </c>
      <c r="F21" s="116">
        <v>25.234882670000001</v>
      </c>
      <c r="G21" s="116">
        <v>116.68012034</v>
      </c>
      <c r="H21" s="116">
        <v>294.51123093000001</v>
      </c>
      <c r="I21" s="116">
        <v>7.3279508499999997</v>
      </c>
      <c r="J21" s="116">
        <v>28.48992084</v>
      </c>
      <c r="K21" s="116">
        <v>65.680744289999993</v>
      </c>
      <c r="L21" s="116">
        <v>19.511287020000001</v>
      </c>
      <c r="M21" s="116">
        <v>63.796546390000003</v>
      </c>
      <c r="N21" s="116">
        <v>92.000726599998472</v>
      </c>
      <c r="O21" s="116">
        <v>6100.4564749900001</v>
      </c>
      <c r="P21" s="117"/>
      <c r="Q21" s="98"/>
      <c r="R21" s="96"/>
      <c r="S21" s="96"/>
      <c r="T21" s="96"/>
      <c r="U21" s="96"/>
      <c r="V21" s="96"/>
      <c r="W21" s="96"/>
      <c r="X21" s="96"/>
      <c r="Y21" s="96"/>
      <c r="Z21" s="96"/>
      <c r="AA21" s="96"/>
      <c r="AB21" s="96"/>
      <c r="AC21" s="96"/>
      <c r="AD21" s="96"/>
      <c r="AE21" s="96"/>
      <c r="AG21" s="99"/>
      <c r="AH21" s="99"/>
      <c r="AI21" s="99"/>
      <c r="AJ21" s="99"/>
      <c r="AK21" s="99"/>
      <c r="AL21" s="99"/>
      <c r="AM21" s="99"/>
      <c r="AN21" s="99"/>
      <c r="AO21" s="99"/>
      <c r="AP21" s="99"/>
      <c r="AQ21" s="99"/>
      <c r="AR21" s="99"/>
      <c r="AS21" s="99"/>
      <c r="AT21" s="99"/>
    </row>
    <row r="22" spans="1:48" x14ac:dyDescent="0.3">
      <c r="A22" s="96" t="s">
        <v>22</v>
      </c>
      <c r="B22" s="116">
        <v>46.701856729999996</v>
      </c>
      <c r="C22" s="116">
        <v>465.94509101</v>
      </c>
      <c r="D22" s="116">
        <v>7281.6746491200001</v>
      </c>
      <c r="E22" s="116">
        <v>33.509793430000002</v>
      </c>
      <c r="F22" s="116">
        <v>18.645955789999999</v>
      </c>
      <c r="G22" s="116">
        <v>76.578802330000002</v>
      </c>
      <c r="H22" s="116">
        <v>248.58666588999998</v>
      </c>
      <c r="I22" s="116">
        <v>12.831385560000001</v>
      </c>
      <c r="J22" s="116">
        <v>35.365770249999997</v>
      </c>
      <c r="K22" s="116">
        <v>86.369192339999998</v>
      </c>
      <c r="L22" s="116">
        <v>22.08650432</v>
      </c>
      <c r="M22" s="116">
        <v>37.771593250000002</v>
      </c>
      <c r="N22" s="116">
        <v>89.152555259999275</v>
      </c>
      <c r="O22" s="116">
        <v>8455.2198152799992</v>
      </c>
      <c r="P22" s="117"/>
      <c r="Q22" s="98"/>
      <c r="R22" s="96"/>
      <c r="S22" s="96"/>
      <c r="T22" s="96"/>
      <c r="U22" s="96"/>
      <c r="V22" s="96"/>
      <c r="W22" s="96"/>
      <c r="X22" s="96"/>
      <c r="Y22" s="96"/>
      <c r="Z22" s="96"/>
      <c r="AA22" s="96"/>
      <c r="AB22" s="96"/>
      <c r="AC22" s="96"/>
      <c r="AD22" s="96"/>
      <c r="AE22" s="96"/>
      <c r="AG22" s="99"/>
      <c r="AH22" s="99"/>
      <c r="AI22" s="99"/>
      <c r="AJ22" s="99"/>
      <c r="AK22" s="99"/>
      <c r="AL22" s="99"/>
      <c r="AM22" s="99"/>
      <c r="AN22" s="99"/>
      <c r="AO22" s="99"/>
      <c r="AP22" s="99"/>
      <c r="AQ22" s="99"/>
      <c r="AR22" s="99"/>
      <c r="AS22" s="99"/>
      <c r="AT22" s="99"/>
    </row>
    <row r="23" spans="1:48" x14ac:dyDescent="0.3">
      <c r="A23" s="118" t="s">
        <v>23</v>
      </c>
      <c r="B23" s="119">
        <v>167.77757566000002</v>
      </c>
      <c r="C23" s="119">
        <v>1443.82496225</v>
      </c>
      <c r="D23" s="119">
        <v>18167.299361729998</v>
      </c>
      <c r="E23" s="119">
        <v>73.116088489999996</v>
      </c>
      <c r="F23" s="119">
        <v>55.914953799999999</v>
      </c>
      <c r="G23" s="119">
        <v>309.31503755</v>
      </c>
      <c r="H23" s="119">
        <v>747.67549987999985</v>
      </c>
      <c r="I23" s="119">
        <v>23.367913210000001</v>
      </c>
      <c r="J23" s="119">
        <v>98.648393120000009</v>
      </c>
      <c r="K23" s="119">
        <v>258.63102508999998</v>
      </c>
      <c r="L23" s="119">
        <v>64.382744130000006</v>
      </c>
      <c r="M23" s="119">
        <v>125.94730240999999</v>
      </c>
      <c r="N23" s="119">
        <v>277.67433206000135</v>
      </c>
      <c r="O23" s="119">
        <v>21813.575189380001</v>
      </c>
      <c r="P23" s="117"/>
      <c r="Q23" s="102"/>
      <c r="R23" s="102"/>
      <c r="S23" s="102"/>
      <c r="T23" s="102"/>
      <c r="U23" s="102"/>
      <c r="V23" s="102"/>
      <c r="W23" s="102"/>
      <c r="X23" s="102"/>
      <c r="Y23" s="102"/>
      <c r="Z23" s="102"/>
      <c r="AA23" s="102"/>
      <c r="AB23" s="102"/>
      <c r="AC23" s="102"/>
      <c r="AD23" s="102"/>
      <c r="AE23" s="102"/>
      <c r="AG23" s="99"/>
      <c r="AH23" s="99"/>
      <c r="AI23" s="99"/>
      <c r="AJ23" s="99"/>
      <c r="AK23" s="99"/>
      <c r="AL23" s="99"/>
      <c r="AM23" s="99"/>
      <c r="AN23" s="99"/>
      <c r="AO23" s="99"/>
      <c r="AP23" s="99"/>
      <c r="AQ23" s="99"/>
      <c r="AR23" s="99"/>
      <c r="AS23" s="99"/>
      <c r="AT23" s="99"/>
    </row>
    <row r="24" spans="1:48" x14ac:dyDescent="0.3">
      <c r="A24" s="96" t="s">
        <v>24</v>
      </c>
      <c r="B24" s="116">
        <v>39.500749200000001</v>
      </c>
      <c r="C24" s="116">
        <v>388.15756249000003</v>
      </c>
      <c r="D24" s="116">
        <v>5620.32857255</v>
      </c>
      <c r="E24" s="116">
        <v>39.977752359999997</v>
      </c>
      <c r="F24" s="116">
        <v>16.741179339999999</v>
      </c>
      <c r="G24" s="116">
        <v>64.567444069999993</v>
      </c>
      <c r="H24" s="116">
        <v>179.67811938999998</v>
      </c>
      <c r="I24" s="116">
        <v>19.915246449999998</v>
      </c>
      <c r="J24" s="116">
        <v>25.189691199999999</v>
      </c>
      <c r="K24" s="116">
        <v>87.873609739999992</v>
      </c>
      <c r="L24" s="116">
        <v>27.414795229999999</v>
      </c>
      <c r="M24" s="116">
        <v>39.937805779999998</v>
      </c>
      <c r="N24" s="116">
        <v>87.05869969000149</v>
      </c>
      <c r="O24" s="116">
        <v>6636.3412274900002</v>
      </c>
      <c r="P24" s="117"/>
      <c r="Q24" s="98"/>
      <c r="R24" s="96"/>
      <c r="S24" s="96"/>
      <c r="T24" s="96"/>
      <c r="U24" s="96"/>
      <c r="V24" s="96"/>
      <c r="W24" s="96"/>
      <c r="X24" s="96"/>
      <c r="Y24" s="96"/>
      <c r="Z24" s="96"/>
      <c r="AA24" s="96"/>
      <c r="AB24" s="96"/>
      <c r="AC24" s="96"/>
      <c r="AD24" s="96"/>
      <c r="AE24" s="96"/>
      <c r="AG24" s="99"/>
      <c r="AH24" s="99"/>
      <c r="AI24" s="99"/>
      <c r="AJ24" s="99"/>
      <c r="AK24" s="99"/>
      <c r="AL24" s="99"/>
      <c r="AM24" s="99"/>
      <c r="AN24" s="99"/>
      <c r="AO24" s="99"/>
      <c r="AP24" s="99"/>
      <c r="AQ24" s="99"/>
      <c r="AR24" s="99"/>
      <c r="AS24" s="99"/>
      <c r="AT24" s="99"/>
    </row>
    <row r="25" spans="1:48" x14ac:dyDescent="0.3">
      <c r="A25" s="96" t="s">
        <v>19</v>
      </c>
      <c r="B25" s="116">
        <v>54.365646630000001</v>
      </c>
      <c r="C25" s="116">
        <v>544.58890379000002</v>
      </c>
      <c r="D25" s="116">
        <v>7531.2305319200004</v>
      </c>
      <c r="E25" s="116">
        <v>27.752725239999997</v>
      </c>
      <c r="F25" s="116">
        <v>26.01530923</v>
      </c>
      <c r="G25" s="116">
        <v>69.711314040000005</v>
      </c>
      <c r="H25" s="116">
        <v>269.06854938999999</v>
      </c>
      <c r="I25" s="116">
        <v>23.886318239999998</v>
      </c>
      <c r="J25" s="116">
        <v>32.935719849999998</v>
      </c>
      <c r="K25" s="116">
        <v>57.521589560000002</v>
      </c>
      <c r="L25" s="116">
        <v>45.288371650000002</v>
      </c>
      <c r="M25" s="116">
        <v>63.716431200000002</v>
      </c>
      <c r="N25" s="116">
        <v>176.84390450000001</v>
      </c>
      <c r="O25" s="116">
        <v>8922.9253152399997</v>
      </c>
      <c r="P25" s="117"/>
      <c r="Q25" s="98"/>
      <c r="R25" s="96"/>
      <c r="S25" s="96"/>
      <c r="T25" s="96"/>
      <c r="U25" s="96"/>
      <c r="V25" s="96"/>
      <c r="W25" s="96"/>
      <c r="X25" s="96"/>
      <c r="Y25" s="96"/>
      <c r="Z25" s="96"/>
      <c r="AA25" s="96"/>
      <c r="AB25" s="96"/>
      <c r="AC25" s="96"/>
      <c r="AD25" s="96"/>
      <c r="AE25" s="96"/>
      <c r="AG25" s="99"/>
      <c r="AH25" s="99"/>
      <c r="AI25" s="99"/>
      <c r="AJ25" s="99"/>
      <c r="AK25" s="99"/>
      <c r="AL25" s="99"/>
      <c r="AM25" s="99"/>
      <c r="AN25" s="99"/>
      <c r="AO25" s="99"/>
      <c r="AP25" s="99"/>
      <c r="AQ25" s="99"/>
      <c r="AR25" s="99"/>
      <c r="AS25" s="99"/>
      <c r="AT25" s="99"/>
    </row>
    <row r="26" spans="1:48" x14ac:dyDescent="0.3">
      <c r="A26" s="96" t="s">
        <v>25</v>
      </c>
      <c r="B26" s="116">
        <v>42.029414430000003</v>
      </c>
      <c r="C26" s="116">
        <v>424.43010672000003</v>
      </c>
      <c r="D26" s="116">
        <v>6367.9640067600003</v>
      </c>
      <c r="E26" s="116">
        <v>21.049987999999999</v>
      </c>
      <c r="F26" s="116">
        <v>28.679863059999999</v>
      </c>
      <c r="G26" s="116">
        <v>69.418550510000003</v>
      </c>
      <c r="H26" s="116">
        <v>265.14701988000002</v>
      </c>
      <c r="I26" s="116">
        <v>36.461733869999996</v>
      </c>
      <c r="J26" s="116">
        <v>33.42940007</v>
      </c>
      <c r="K26" s="116">
        <v>68.192145400000001</v>
      </c>
      <c r="L26" s="116">
        <v>31.778600960000002</v>
      </c>
      <c r="M26" s="116">
        <v>58.873988390000001</v>
      </c>
      <c r="N26" s="116">
        <v>149.50919443999959</v>
      </c>
      <c r="O26" s="116">
        <v>7596.9640124899997</v>
      </c>
      <c r="P26" s="117"/>
      <c r="Q26" s="98"/>
      <c r="R26" s="96"/>
      <c r="S26" s="96"/>
      <c r="T26" s="96"/>
      <c r="U26" s="96"/>
      <c r="V26" s="96"/>
      <c r="W26" s="96"/>
      <c r="X26" s="96"/>
      <c r="Y26" s="96"/>
      <c r="Z26" s="96"/>
      <c r="AA26" s="96"/>
      <c r="AB26" s="96"/>
      <c r="AC26" s="96"/>
      <c r="AD26" s="96"/>
      <c r="AE26" s="96"/>
      <c r="AG26" s="99"/>
      <c r="AH26" s="99"/>
      <c r="AI26" s="99"/>
      <c r="AJ26" s="99"/>
      <c r="AK26" s="99"/>
      <c r="AL26" s="99"/>
      <c r="AM26" s="99"/>
      <c r="AN26" s="99"/>
      <c r="AO26" s="99"/>
      <c r="AP26" s="99"/>
      <c r="AQ26" s="99"/>
      <c r="AR26" s="99"/>
      <c r="AS26" s="99"/>
      <c r="AT26" s="99"/>
    </row>
    <row r="27" spans="1:48" x14ac:dyDescent="0.3">
      <c r="A27" s="118" t="s">
        <v>26</v>
      </c>
      <c r="B27" s="119">
        <v>135.89581025999999</v>
      </c>
      <c r="C27" s="119">
        <v>1357.176573</v>
      </c>
      <c r="D27" s="119">
        <v>19519.523111229999</v>
      </c>
      <c r="E27" s="119">
        <v>88.780465599999999</v>
      </c>
      <c r="F27" s="119">
        <v>71.43635162999999</v>
      </c>
      <c r="G27" s="119">
        <v>203.69730862</v>
      </c>
      <c r="H27" s="119">
        <v>713.89368865999995</v>
      </c>
      <c r="I27" s="119">
        <v>80.263298559999996</v>
      </c>
      <c r="J27" s="119">
        <v>91.554811120000011</v>
      </c>
      <c r="K27" s="119">
        <v>213.58734469999999</v>
      </c>
      <c r="L27" s="119">
        <v>104.48176784</v>
      </c>
      <c r="M27" s="119">
        <v>162.52822537</v>
      </c>
      <c r="N27" s="119">
        <v>413.41179863000491</v>
      </c>
      <c r="O27" s="119">
        <v>23156.230555220001</v>
      </c>
      <c r="P27" s="117"/>
      <c r="Q27" s="102"/>
      <c r="R27" s="102"/>
      <c r="S27" s="102"/>
      <c r="T27" s="102"/>
      <c r="U27" s="102"/>
      <c r="V27" s="102"/>
      <c r="W27" s="102"/>
      <c r="X27" s="102"/>
      <c r="Y27" s="102"/>
      <c r="Z27" s="102"/>
      <c r="AA27" s="102"/>
      <c r="AB27" s="102"/>
      <c r="AC27" s="102"/>
      <c r="AD27" s="102"/>
      <c r="AE27" s="102"/>
      <c r="AG27" s="99"/>
      <c r="AH27" s="99"/>
      <c r="AI27" s="99"/>
      <c r="AJ27" s="99"/>
      <c r="AK27" s="99"/>
      <c r="AL27" s="99"/>
      <c r="AM27" s="99"/>
      <c r="AN27" s="99"/>
      <c r="AO27" s="99"/>
      <c r="AP27" s="99"/>
      <c r="AQ27" s="99"/>
      <c r="AR27" s="99"/>
      <c r="AS27" s="99"/>
      <c r="AT27" s="99"/>
    </row>
    <row r="28" spans="1:48" x14ac:dyDescent="0.3">
      <c r="A28" s="96" t="s">
        <v>27</v>
      </c>
      <c r="B28" s="116">
        <v>34.079676840000005</v>
      </c>
      <c r="C28" s="116">
        <v>635.98137775999999</v>
      </c>
      <c r="D28" s="116">
        <v>6777.8375513700003</v>
      </c>
      <c r="E28" s="116">
        <v>17.390179120000003</v>
      </c>
      <c r="F28" s="116">
        <v>23.530160210000002</v>
      </c>
      <c r="G28" s="116">
        <v>26.017677160000002</v>
      </c>
      <c r="H28" s="116">
        <v>285.69394204000002</v>
      </c>
      <c r="I28" s="116">
        <v>38.085559509999996</v>
      </c>
      <c r="J28" s="116">
        <v>27.145972399999998</v>
      </c>
      <c r="K28" s="116">
        <v>117.42063463</v>
      </c>
      <c r="L28" s="116">
        <v>30.896087739999999</v>
      </c>
      <c r="M28" s="116">
        <v>32.931451609999996</v>
      </c>
      <c r="N28" s="116">
        <v>123.40528997000027</v>
      </c>
      <c r="O28" s="116">
        <v>8170.4155603599993</v>
      </c>
      <c r="P28" s="117"/>
      <c r="Q28" s="98"/>
      <c r="R28" s="96"/>
      <c r="S28" s="96"/>
      <c r="T28" s="96"/>
      <c r="U28" s="96"/>
      <c r="V28" s="96"/>
      <c r="W28" s="96"/>
      <c r="X28" s="96"/>
      <c r="Y28" s="96"/>
      <c r="Z28" s="96"/>
      <c r="AA28" s="96"/>
      <c r="AB28" s="96"/>
      <c r="AC28" s="96"/>
      <c r="AD28" s="96"/>
      <c r="AE28" s="96"/>
      <c r="AG28" s="99"/>
      <c r="AH28" s="99"/>
      <c r="AI28" s="99"/>
      <c r="AJ28" s="99"/>
      <c r="AK28" s="99"/>
      <c r="AL28" s="99"/>
      <c r="AM28" s="99"/>
      <c r="AN28" s="99"/>
      <c r="AO28" s="99"/>
      <c r="AP28" s="99"/>
      <c r="AQ28" s="99"/>
      <c r="AR28" s="99"/>
      <c r="AS28" s="99"/>
      <c r="AT28" s="99"/>
    </row>
    <row r="29" spans="1:48" s="120" customFormat="1" x14ac:dyDescent="0.3">
      <c r="A29" s="96" t="s">
        <v>28</v>
      </c>
      <c r="B29" s="116">
        <v>29.966103069999999</v>
      </c>
      <c r="C29" s="116">
        <v>652.99616323999999</v>
      </c>
      <c r="D29" s="116">
        <v>6361.5025318999997</v>
      </c>
      <c r="E29" s="116">
        <v>23.019303399999998</v>
      </c>
      <c r="F29" s="116">
        <v>27.423295289999999</v>
      </c>
      <c r="G29" s="116">
        <v>29.649082329999999</v>
      </c>
      <c r="H29" s="116">
        <v>344.12587685</v>
      </c>
      <c r="I29" s="116">
        <v>44.999995439999999</v>
      </c>
      <c r="J29" s="116">
        <v>31.483927129999998</v>
      </c>
      <c r="K29" s="116">
        <v>102.60323164</v>
      </c>
      <c r="L29" s="116">
        <v>30.076409269999999</v>
      </c>
      <c r="M29" s="116">
        <v>35.181941960000003</v>
      </c>
      <c r="N29" s="116">
        <v>123.33309255999947</v>
      </c>
      <c r="O29" s="116">
        <v>7836.3609540799998</v>
      </c>
      <c r="P29" s="117"/>
      <c r="Q29" s="98"/>
      <c r="R29" s="96"/>
      <c r="S29" s="96"/>
      <c r="T29" s="96"/>
      <c r="U29" s="96"/>
      <c r="V29" s="96"/>
      <c r="W29" s="96"/>
      <c r="X29" s="96"/>
      <c r="Y29" s="96"/>
      <c r="Z29" s="96"/>
      <c r="AA29" s="96"/>
      <c r="AB29" s="96"/>
      <c r="AC29" s="96"/>
      <c r="AD29" s="96"/>
      <c r="AE29" s="96"/>
      <c r="AF29" s="97"/>
      <c r="AG29" s="99"/>
      <c r="AH29" s="99"/>
      <c r="AI29" s="99"/>
      <c r="AJ29" s="99"/>
      <c r="AK29" s="99"/>
      <c r="AL29" s="99"/>
      <c r="AM29" s="99"/>
      <c r="AN29" s="99"/>
      <c r="AO29" s="99"/>
      <c r="AP29" s="99"/>
      <c r="AQ29" s="99"/>
      <c r="AR29" s="99"/>
      <c r="AS29" s="99"/>
      <c r="AT29" s="99"/>
      <c r="AU29" s="97"/>
      <c r="AV29" s="97"/>
    </row>
    <row r="30" spans="1:48" s="120" customFormat="1" x14ac:dyDescent="0.3">
      <c r="A30" s="96" t="s">
        <v>29</v>
      </c>
      <c r="B30" s="116">
        <v>28.155846780000001</v>
      </c>
      <c r="C30" s="116">
        <v>733.17514314999994</v>
      </c>
      <c r="D30" s="116">
        <v>3599.8610445200002</v>
      </c>
      <c r="E30" s="116">
        <v>18.964446339999999</v>
      </c>
      <c r="F30" s="116">
        <v>27.942092010000003</v>
      </c>
      <c r="G30" s="116">
        <v>28.576994769999999</v>
      </c>
      <c r="H30" s="116">
        <v>267.83481811000001</v>
      </c>
      <c r="I30" s="116">
        <v>38.855194520000005</v>
      </c>
      <c r="J30" s="116">
        <v>45.768128509999997</v>
      </c>
      <c r="K30" s="116">
        <v>106.58830709</v>
      </c>
      <c r="L30" s="116">
        <v>31.369917129999997</v>
      </c>
      <c r="M30" s="116">
        <v>25.82720621</v>
      </c>
      <c r="N30" s="116">
        <v>143.67392375999833</v>
      </c>
      <c r="O30" s="116">
        <v>5096.5930628999995</v>
      </c>
      <c r="P30" s="117"/>
      <c r="Q30" s="98"/>
      <c r="R30" s="96"/>
      <c r="S30" s="96"/>
      <c r="T30" s="96"/>
      <c r="U30" s="96"/>
      <c r="V30" s="96"/>
      <c r="W30" s="96"/>
      <c r="X30" s="96"/>
      <c r="Y30" s="96"/>
      <c r="Z30" s="96"/>
      <c r="AA30" s="96"/>
      <c r="AB30" s="96"/>
      <c r="AC30" s="96"/>
      <c r="AD30" s="96"/>
      <c r="AE30" s="96"/>
      <c r="AF30" s="97"/>
      <c r="AG30" s="99"/>
      <c r="AH30" s="99"/>
      <c r="AI30" s="99"/>
      <c r="AJ30" s="99"/>
      <c r="AK30" s="99"/>
      <c r="AL30" s="99"/>
      <c r="AM30" s="99"/>
      <c r="AN30" s="99"/>
      <c r="AO30" s="99"/>
      <c r="AP30" s="99"/>
      <c r="AQ30" s="99"/>
      <c r="AR30" s="99"/>
      <c r="AS30" s="99"/>
      <c r="AT30" s="99"/>
      <c r="AU30" s="97"/>
      <c r="AV30" s="97"/>
    </row>
    <row r="31" spans="1:48" s="120" customFormat="1" x14ac:dyDescent="0.3">
      <c r="A31" s="118" t="s">
        <v>30</v>
      </c>
      <c r="B31" s="119">
        <v>92.201626689999998</v>
      </c>
      <c r="C31" s="119">
        <v>2022.1526841500001</v>
      </c>
      <c r="D31" s="119">
        <v>16739.201127790002</v>
      </c>
      <c r="E31" s="119">
        <v>59.373928859999999</v>
      </c>
      <c r="F31" s="119">
        <v>78.89554751</v>
      </c>
      <c r="G31" s="119">
        <v>84.243754259999989</v>
      </c>
      <c r="H31" s="119">
        <v>897.65463700000009</v>
      </c>
      <c r="I31" s="119">
        <v>121.94074947</v>
      </c>
      <c r="J31" s="119">
        <v>104.39802803999999</v>
      </c>
      <c r="K31" s="119">
        <v>326.61217336000004</v>
      </c>
      <c r="L31" s="119">
        <v>92.342414140000002</v>
      </c>
      <c r="M31" s="119">
        <v>93.940599779999999</v>
      </c>
      <c r="N31" s="119">
        <v>390.4123062899971</v>
      </c>
      <c r="O31" s="119">
        <v>21103.369577339996</v>
      </c>
      <c r="P31" s="117"/>
      <c r="Q31" s="102"/>
      <c r="R31" s="102"/>
      <c r="S31" s="102"/>
      <c r="T31" s="102"/>
      <c r="U31" s="102"/>
      <c r="V31" s="102"/>
      <c r="W31" s="102"/>
      <c r="X31" s="102"/>
      <c r="Y31" s="102"/>
      <c r="Z31" s="102"/>
      <c r="AA31" s="102"/>
      <c r="AB31" s="102"/>
      <c r="AC31" s="102"/>
      <c r="AD31" s="102"/>
      <c r="AE31" s="102"/>
      <c r="AF31" s="97"/>
      <c r="AG31" s="99"/>
      <c r="AH31" s="99"/>
      <c r="AI31" s="99"/>
      <c r="AJ31" s="99"/>
      <c r="AK31" s="99"/>
      <c r="AL31" s="99"/>
      <c r="AM31" s="99"/>
      <c r="AN31" s="99"/>
      <c r="AO31" s="99"/>
      <c r="AP31" s="99"/>
      <c r="AQ31" s="99"/>
      <c r="AR31" s="99"/>
      <c r="AS31" s="99"/>
      <c r="AT31" s="99"/>
      <c r="AU31" s="97"/>
      <c r="AV31" s="97"/>
    </row>
    <row r="32" spans="1:48" s="120" customFormat="1" x14ac:dyDescent="0.3">
      <c r="A32" s="96" t="s">
        <v>31</v>
      </c>
      <c r="B32" s="116">
        <v>23.412310469999998</v>
      </c>
      <c r="C32" s="116">
        <v>703.79222512000001</v>
      </c>
      <c r="D32" s="116">
        <v>2418.5279478000002</v>
      </c>
      <c r="E32" s="116">
        <v>21.40443952</v>
      </c>
      <c r="F32" s="116">
        <v>43.921305400000001</v>
      </c>
      <c r="G32" s="116">
        <v>16.271186150000002</v>
      </c>
      <c r="H32" s="116">
        <v>280.87962382000001</v>
      </c>
      <c r="I32" s="116">
        <v>40.448528830000001</v>
      </c>
      <c r="J32" s="116">
        <v>37.215683890000001</v>
      </c>
      <c r="K32" s="116">
        <v>100.15196293000001</v>
      </c>
      <c r="L32" s="116">
        <v>37.066839409999993</v>
      </c>
      <c r="M32" s="116">
        <v>91.487863140000002</v>
      </c>
      <c r="N32" s="116">
        <v>131.16626128000021</v>
      </c>
      <c r="O32" s="116">
        <v>3945.7461777600001</v>
      </c>
      <c r="P32" s="117"/>
      <c r="Q32" s="98"/>
      <c r="R32" s="96"/>
      <c r="S32" s="96"/>
      <c r="T32" s="96"/>
      <c r="U32" s="96"/>
      <c r="V32" s="96"/>
      <c r="W32" s="96"/>
      <c r="X32" s="96"/>
      <c r="Y32" s="96"/>
      <c r="Z32" s="96"/>
      <c r="AA32" s="96"/>
      <c r="AB32" s="96"/>
      <c r="AC32" s="96"/>
      <c r="AD32" s="96"/>
      <c r="AE32" s="96"/>
      <c r="AF32" s="97"/>
      <c r="AG32" s="99"/>
      <c r="AH32" s="99"/>
      <c r="AI32" s="99"/>
      <c r="AJ32" s="99"/>
      <c r="AK32" s="99"/>
      <c r="AL32" s="99"/>
      <c r="AM32" s="99"/>
      <c r="AN32" s="99"/>
      <c r="AO32" s="99"/>
      <c r="AP32" s="99"/>
      <c r="AQ32" s="99"/>
      <c r="AR32" s="99"/>
      <c r="AS32" s="99"/>
      <c r="AT32" s="99"/>
      <c r="AU32" s="97"/>
      <c r="AV32" s="97"/>
    </row>
    <row r="33" spans="1:48" s="120" customFormat="1" x14ac:dyDescent="0.3">
      <c r="A33" s="96" t="s">
        <v>32</v>
      </c>
      <c r="B33" s="116">
        <v>26.891888920000003</v>
      </c>
      <c r="C33" s="116">
        <v>782.85228104999999</v>
      </c>
      <c r="D33" s="116">
        <v>1528.2197003199999</v>
      </c>
      <c r="E33" s="116">
        <v>29.954479600000003</v>
      </c>
      <c r="F33" s="116">
        <v>30.755776620000002</v>
      </c>
      <c r="G33" s="116">
        <v>14.94302813</v>
      </c>
      <c r="H33" s="116">
        <v>312.05283077999997</v>
      </c>
      <c r="I33" s="116">
        <v>28.04257089</v>
      </c>
      <c r="J33" s="116">
        <v>114.10867037</v>
      </c>
      <c r="K33" s="116">
        <v>93.810072680000005</v>
      </c>
      <c r="L33" s="116">
        <v>40.241732590000005</v>
      </c>
      <c r="M33" s="116">
        <v>30.092679870000001</v>
      </c>
      <c r="N33" s="116">
        <v>211.33450851000023</v>
      </c>
      <c r="O33" s="116">
        <v>3243.3002203299998</v>
      </c>
      <c r="P33" s="117"/>
      <c r="Q33" s="98"/>
      <c r="R33" s="96"/>
      <c r="S33" s="96"/>
      <c r="T33" s="96"/>
      <c r="U33" s="96"/>
      <c r="V33" s="96"/>
      <c r="W33" s="96"/>
      <c r="X33" s="96"/>
      <c r="Y33" s="96"/>
      <c r="Z33" s="96"/>
      <c r="AA33" s="96"/>
      <c r="AB33" s="96"/>
      <c r="AC33" s="96"/>
      <c r="AD33" s="96"/>
      <c r="AE33" s="96"/>
      <c r="AF33" s="97"/>
      <c r="AG33" s="99"/>
      <c r="AH33" s="99"/>
      <c r="AI33" s="99"/>
      <c r="AJ33" s="99"/>
      <c r="AK33" s="99"/>
      <c r="AL33" s="99"/>
      <c r="AM33" s="99"/>
      <c r="AN33" s="99"/>
      <c r="AO33" s="99"/>
      <c r="AP33" s="99"/>
      <c r="AQ33" s="99"/>
      <c r="AR33" s="99"/>
      <c r="AS33" s="99"/>
      <c r="AT33" s="99"/>
      <c r="AU33" s="97"/>
      <c r="AV33" s="97"/>
    </row>
    <row r="34" spans="1:48" s="120" customFormat="1" x14ac:dyDescent="0.3">
      <c r="A34" s="96" t="s">
        <v>33</v>
      </c>
      <c r="B34" s="116">
        <v>20.46912468</v>
      </c>
      <c r="C34" s="116">
        <v>646.82814063000001</v>
      </c>
      <c r="D34" s="116">
        <v>3633.2017918400002</v>
      </c>
      <c r="E34" s="116">
        <v>13.67318139</v>
      </c>
      <c r="F34" s="116">
        <v>25.193497399999998</v>
      </c>
      <c r="G34" s="116">
        <v>19.094673119999999</v>
      </c>
      <c r="H34" s="116">
        <v>112.06876724</v>
      </c>
      <c r="I34" s="116">
        <v>17.843938129999998</v>
      </c>
      <c r="J34" s="116">
        <v>22.14976562</v>
      </c>
      <c r="K34" s="116">
        <v>214.26596433</v>
      </c>
      <c r="L34" s="116">
        <v>37.601746840000004</v>
      </c>
      <c r="M34" s="116">
        <v>23.357069980000002</v>
      </c>
      <c r="N34" s="116">
        <v>160.56647050000095</v>
      </c>
      <c r="O34" s="116">
        <v>4946.3141317</v>
      </c>
      <c r="P34" s="117"/>
      <c r="Q34" s="98"/>
      <c r="R34" s="96"/>
      <c r="S34" s="96"/>
      <c r="T34" s="96"/>
      <c r="U34" s="96"/>
      <c r="V34" s="96"/>
      <c r="W34" s="96"/>
      <c r="X34" s="96"/>
      <c r="Y34" s="96"/>
      <c r="Z34" s="96"/>
      <c r="AA34" s="96"/>
      <c r="AB34" s="96"/>
      <c r="AC34" s="96"/>
      <c r="AD34" s="96"/>
      <c r="AE34" s="96"/>
      <c r="AF34" s="97"/>
      <c r="AG34" s="99"/>
      <c r="AH34" s="99"/>
      <c r="AI34" s="99"/>
      <c r="AJ34" s="99"/>
      <c r="AK34" s="99"/>
      <c r="AL34" s="99"/>
      <c r="AM34" s="99"/>
      <c r="AN34" s="99"/>
      <c r="AO34" s="99"/>
      <c r="AP34" s="99"/>
      <c r="AQ34" s="99"/>
      <c r="AR34" s="99"/>
      <c r="AS34" s="99"/>
      <c r="AT34" s="99"/>
      <c r="AU34" s="97"/>
      <c r="AV34" s="97"/>
    </row>
    <row r="35" spans="1:48" s="120" customFormat="1" x14ac:dyDescent="0.3">
      <c r="A35" s="118" t="s">
        <v>34</v>
      </c>
      <c r="B35" s="119">
        <v>70.773324069999987</v>
      </c>
      <c r="C35" s="119">
        <v>2133.4726468000003</v>
      </c>
      <c r="D35" s="119">
        <v>7579.9494399599998</v>
      </c>
      <c r="E35" s="119">
        <v>65.032100510000006</v>
      </c>
      <c r="F35" s="119">
        <v>99.870579419999984</v>
      </c>
      <c r="G35" s="119">
        <v>50.308887400000003</v>
      </c>
      <c r="H35" s="119">
        <v>705.00122183999986</v>
      </c>
      <c r="I35" s="119">
        <v>86.335037849999992</v>
      </c>
      <c r="J35" s="119">
        <v>173.47411987999999</v>
      </c>
      <c r="K35" s="119">
        <v>408.22799994000007</v>
      </c>
      <c r="L35" s="119">
        <v>114.91031884</v>
      </c>
      <c r="M35" s="119">
        <v>144.93761299000002</v>
      </c>
      <c r="N35" s="119">
        <v>503.06724029000094</v>
      </c>
      <c r="O35" s="119">
        <v>12135.360529790001</v>
      </c>
      <c r="P35" s="117"/>
      <c r="Q35" s="102"/>
      <c r="R35" s="102"/>
      <c r="S35" s="102"/>
      <c r="T35" s="102"/>
      <c r="U35" s="102"/>
      <c r="V35" s="102"/>
      <c r="W35" s="102"/>
      <c r="X35" s="102"/>
      <c r="Y35" s="102"/>
      <c r="Z35" s="102"/>
      <c r="AA35" s="102"/>
      <c r="AB35" s="102"/>
      <c r="AC35" s="102"/>
      <c r="AD35" s="102"/>
      <c r="AE35" s="102"/>
      <c r="AF35" s="97"/>
      <c r="AG35" s="99"/>
      <c r="AH35" s="99"/>
      <c r="AI35" s="99"/>
      <c r="AJ35" s="99"/>
      <c r="AK35" s="99"/>
      <c r="AL35" s="99"/>
      <c r="AM35" s="99"/>
      <c r="AN35" s="99"/>
      <c r="AO35" s="99"/>
      <c r="AP35" s="99"/>
      <c r="AQ35" s="99"/>
      <c r="AR35" s="99"/>
      <c r="AS35" s="99"/>
      <c r="AT35" s="99"/>
      <c r="AU35" s="97"/>
      <c r="AV35" s="97"/>
    </row>
    <row r="36" spans="1:48" x14ac:dyDescent="0.3">
      <c r="A36" s="96" t="s">
        <v>37</v>
      </c>
      <c r="B36" s="116">
        <v>466.64833668</v>
      </c>
      <c r="C36" s="116">
        <v>6956.6268662000002</v>
      </c>
      <c r="D36" s="116">
        <v>62005.97304071</v>
      </c>
      <c r="E36" s="116">
        <v>286.30258345999999</v>
      </c>
      <c r="F36" s="116">
        <v>306.11743236000001</v>
      </c>
      <c r="G36" s="116">
        <v>647.56498783000006</v>
      </c>
      <c r="H36" s="116">
        <v>3064.22504738</v>
      </c>
      <c r="I36" s="116">
        <v>311.90699909</v>
      </c>
      <c r="J36" s="116">
        <v>468.07535216000002</v>
      </c>
      <c r="K36" s="116">
        <v>1207.0585430899998</v>
      </c>
      <c r="L36" s="116">
        <v>376.11724494999999</v>
      </c>
      <c r="M36" s="116">
        <v>527.35374055</v>
      </c>
      <c r="N36" s="116">
        <v>1584.565677269989</v>
      </c>
      <c r="O36" s="116">
        <v>78208.53585172999</v>
      </c>
      <c r="P36" s="117"/>
      <c r="Q36" s="102"/>
      <c r="R36" s="102"/>
      <c r="S36" s="102"/>
      <c r="T36" s="102"/>
      <c r="U36" s="102"/>
      <c r="V36" s="102"/>
      <c r="W36" s="102"/>
      <c r="X36" s="102"/>
      <c r="Y36" s="102"/>
      <c r="Z36" s="102"/>
      <c r="AA36" s="102"/>
      <c r="AB36" s="102"/>
      <c r="AC36" s="102"/>
      <c r="AD36" s="102"/>
      <c r="AE36" s="102"/>
      <c r="AG36" s="99"/>
      <c r="AH36" s="99"/>
      <c r="AI36" s="99"/>
      <c r="AJ36" s="99"/>
      <c r="AK36" s="99"/>
      <c r="AL36" s="99"/>
      <c r="AM36" s="99"/>
      <c r="AN36" s="99"/>
      <c r="AO36" s="99"/>
      <c r="AP36" s="99"/>
      <c r="AQ36" s="99"/>
      <c r="AR36" s="99"/>
      <c r="AS36" s="99"/>
      <c r="AT36" s="99"/>
    </row>
    <row r="37" spans="1:48" x14ac:dyDescent="0.3">
      <c r="A37" s="96" t="s">
        <v>38</v>
      </c>
      <c r="B37" s="116">
        <v>25.723651929999999</v>
      </c>
      <c r="C37" s="116">
        <v>885.65197241999999</v>
      </c>
      <c r="D37" s="116">
        <v>4475.7098094200001</v>
      </c>
      <c r="E37" s="116">
        <v>20.53882814</v>
      </c>
      <c r="F37" s="116">
        <v>14.740326720000001</v>
      </c>
      <c r="G37" s="116">
        <v>32.161871339999998</v>
      </c>
      <c r="H37" s="116">
        <v>214.20721649999999</v>
      </c>
      <c r="I37" s="116">
        <v>21.44080757</v>
      </c>
      <c r="J37" s="116">
        <v>25.968884750000001</v>
      </c>
      <c r="K37" s="116">
        <v>141.88423230000001</v>
      </c>
      <c r="L37" s="116">
        <v>27.14959314</v>
      </c>
      <c r="M37" s="116">
        <v>71.220106989999991</v>
      </c>
      <c r="N37" s="116">
        <v>85.502360619998939</v>
      </c>
      <c r="O37" s="116">
        <v>6041.8996618400006</v>
      </c>
      <c r="P37" s="117"/>
      <c r="Q37" s="96"/>
      <c r="R37" s="96"/>
      <c r="S37" s="96"/>
      <c r="T37" s="96"/>
      <c r="U37" s="96"/>
      <c r="V37" s="96"/>
      <c r="W37" s="96"/>
      <c r="X37" s="96"/>
      <c r="Y37" s="96"/>
      <c r="Z37" s="96"/>
      <c r="AA37" s="96"/>
      <c r="AB37" s="96"/>
      <c r="AC37" s="96"/>
      <c r="AD37" s="96"/>
      <c r="AE37" s="96"/>
      <c r="AG37" s="99"/>
      <c r="AH37" s="99"/>
      <c r="AI37" s="99"/>
      <c r="AJ37" s="99"/>
      <c r="AK37" s="99"/>
      <c r="AL37" s="99"/>
      <c r="AM37" s="99"/>
      <c r="AN37" s="99"/>
      <c r="AO37" s="99"/>
      <c r="AP37" s="99"/>
      <c r="AQ37" s="99"/>
      <c r="AR37" s="99"/>
      <c r="AS37" s="99"/>
      <c r="AT37" s="99"/>
    </row>
    <row r="38" spans="1:48" x14ac:dyDescent="0.3">
      <c r="A38" s="96" t="s">
        <v>21</v>
      </c>
      <c r="B38" s="116">
        <v>23.068070350000003</v>
      </c>
      <c r="C38" s="116">
        <v>674.36475698000004</v>
      </c>
      <c r="D38" s="116">
        <v>3183.49419304</v>
      </c>
      <c r="E38" s="116">
        <v>6.08183396</v>
      </c>
      <c r="F38" s="116">
        <v>23.561048850000002</v>
      </c>
      <c r="G38" s="116">
        <v>42.455237740000001</v>
      </c>
      <c r="H38" s="116">
        <v>309.56325301999999</v>
      </c>
      <c r="I38" s="116">
        <v>16.487787060000002</v>
      </c>
      <c r="J38" s="116">
        <v>33.527487300000004</v>
      </c>
      <c r="K38" s="116">
        <v>87.923910709999987</v>
      </c>
      <c r="L38" s="116">
        <v>28.332380780000001</v>
      </c>
      <c r="M38" s="116">
        <v>28.778601899999998</v>
      </c>
      <c r="N38" s="116">
        <v>98.951641860001558</v>
      </c>
      <c r="O38" s="116">
        <v>4556.5902035500003</v>
      </c>
      <c r="P38" s="117"/>
      <c r="Q38" s="98"/>
      <c r="R38" s="96"/>
      <c r="S38" s="96"/>
      <c r="T38" s="96"/>
      <c r="U38" s="96"/>
      <c r="V38" s="96"/>
      <c r="W38" s="96"/>
      <c r="X38" s="96"/>
      <c r="Y38" s="96"/>
      <c r="Z38" s="96"/>
      <c r="AA38" s="96"/>
      <c r="AB38" s="96"/>
      <c r="AC38" s="96"/>
      <c r="AD38" s="96"/>
      <c r="AE38" s="96"/>
      <c r="AG38" s="99"/>
      <c r="AH38" s="99"/>
      <c r="AI38" s="99"/>
      <c r="AJ38" s="99"/>
      <c r="AK38" s="99"/>
      <c r="AL38" s="99"/>
      <c r="AM38" s="99"/>
      <c r="AN38" s="99"/>
      <c r="AO38" s="99"/>
      <c r="AP38" s="99"/>
      <c r="AQ38" s="99"/>
      <c r="AR38" s="99"/>
      <c r="AS38" s="99"/>
      <c r="AT38" s="99"/>
    </row>
    <row r="39" spans="1:48" x14ac:dyDescent="0.3">
      <c r="A39" s="96" t="s">
        <v>22</v>
      </c>
      <c r="B39" s="116">
        <v>26.02231141</v>
      </c>
      <c r="C39" s="116">
        <v>774.98843244000011</v>
      </c>
      <c r="D39" s="116">
        <v>5335.4179992500003</v>
      </c>
      <c r="E39" s="116">
        <v>3.4262236600000002</v>
      </c>
      <c r="F39" s="116">
        <v>33.293274850000003</v>
      </c>
      <c r="G39" s="116">
        <v>50.045291979999995</v>
      </c>
      <c r="H39" s="116">
        <v>241.30955668999999</v>
      </c>
      <c r="I39" s="116">
        <v>38.370280210000004</v>
      </c>
      <c r="J39" s="116">
        <v>39.7206598</v>
      </c>
      <c r="K39" s="116">
        <v>131.69021971999999</v>
      </c>
      <c r="L39" s="116">
        <v>28.263821440000001</v>
      </c>
      <c r="M39" s="116">
        <v>22.862999760000001</v>
      </c>
      <c r="N39" s="116">
        <v>140.71102476000024</v>
      </c>
      <c r="O39" s="116">
        <v>6866.1220959700004</v>
      </c>
      <c r="P39" s="117"/>
      <c r="Q39" s="98"/>
      <c r="R39" s="96"/>
      <c r="S39" s="96"/>
      <c r="T39" s="96"/>
      <c r="U39" s="96"/>
      <c r="V39" s="96"/>
      <c r="W39" s="96"/>
      <c r="X39" s="96"/>
      <c r="Y39" s="96"/>
      <c r="Z39" s="96"/>
      <c r="AA39" s="96"/>
      <c r="AB39" s="96"/>
      <c r="AC39" s="96"/>
      <c r="AD39" s="96"/>
      <c r="AE39" s="96"/>
      <c r="AG39" s="99"/>
      <c r="AH39" s="99"/>
      <c r="AI39" s="99"/>
      <c r="AJ39" s="99"/>
      <c r="AK39" s="99"/>
      <c r="AL39" s="99"/>
      <c r="AM39" s="99"/>
      <c r="AN39" s="99"/>
      <c r="AO39" s="99"/>
      <c r="AP39" s="99"/>
      <c r="AQ39" s="99"/>
      <c r="AR39" s="99"/>
      <c r="AS39" s="99"/>
      <c r="AT39" s="99"/>
    </row>
    <row r="40" spans="1:48" x14ac:dyDescent="0.3">
      <c r="A40" s="118" t="s">
        <v>23</v>
      </c>
      <c r="B40" s="119">
        <v>74.814033690000002</v>
      </c>
      <c r="C40" s="119">
        <v>2335.0051618400003</v>
      </c>
      <c r="D40" s="119">
        <v>12994.622001709999</v>
      </c>
      <c r="E40" s="119">
        <v>30.046885760000002</v>
      </c>
      <c r="F40" s="119">
        <v>71.594650420000008</v>
      </c>
      <c r="G40" s="119">
        <v>124.66240106000001</v>
      </c>
      <c r="H40" s="119">
        <v>765.08002621000003</v>
      </c>
      <c r="I40" s="119">
        <v>76.298874840000011</v>
      </c>
      <c r="J40" s="119">
        <v>99.217031849999998</v>
      </c>
      <c r="K40" s="119">
        <v>361.49836273</v>
      </c>
      <c r="L40" s="119">
        <v>83.745795360000002</v>
      </c>
      <c r="M40" s="119">
        <v>122.86170865</v>
      </c>
      <c r="N40" s="119">
        <v>325.16502724000168</v>
      </c>
      <c r="O40" s="119">
        <v>17464.611961360002</v>
      </c>
      <c r="P40" s="117"/>
      <c r="Q40" s="102"/>
      <c r="R40" s="102"/>
      <c r="S40" s="102"/>
      <c r="T40" s="102"/>
      <c r="U40" s="102"/>
      <c r="V40" s="102"/>
      <c r="W40" s="102"/>
      <c r="X40" s="102"/>
      <c r="Y40" s="102"/>
      <c r="Z40" s="102"/>
      <c r="AA40" s="102"/>
      <c r="AB40" s="102"/>
      <c r="AC40" s="102"/>
      <c r="AD40" s="102"/>
      <c r="AE40" s="102"/>
      <c r="AG40" s="99"/>
      <c r="AH40" s="99"/>
      <c r="AI40" s="99"/>
      <c r="AJ40" s="99"/>
      <c r="AK40" s="99"/>
      <c r="AL40" s="99"/>
      <c r="AM40" s="99"/>
      <c r="AN40" s="99"/>
      <c r="AO40" s="99"/>
      <c r="AP40" s="99"/>
      <c r="AQ40" s="99"/>
      <c r="AR40" s="99"/>
      <c r="AS40" s="99"/>
      <c r="AT40" s="99"/>
    </row>
    <row r="41" spans="1:48" x14ac:dyDescent="0.3">
      <c r="A41" s="96" t="s">
        <v>24</v>
      </c>
      <c r="B41" s="116">
        <v>26.912393329999997</v>
      </c>
      <c r="C41" s="116">
        <v>684.94907713999999</v>
      </c>
      <c r="D41" s="116">
        <v>5053.7264164399994</v>
      </c>
      <c r="E41" s="116">
        <v>0.44582934999999996</v>
      </c>
      <c r="F41" s="116">
        <v>23.221527160000001</v>
      </c>
      <c r="G41" s="116">
        <v>42.837372810000005</v>
      </c>
      <c r="H41" s="116">
        <v>278.52480250000002</v>
      </c>
      <c r="I41" s="116">
        <v>34.424574490000005</v>
      </c>
      <c r="J41" s="116">
        <v>37.785886909999995</v>
      </c>
      <c r="K41" s="116">
        <v>119.62184945</v>
      </c>
      <c r="L41" s="116">
        <v>50.642139409999999</v>
      </c>
      <c r="M41" s="116">
        <v>40.76456872</v>
      </c>
      <c r="N41" s="116">
        <v>104.11476715999984</v>
      </c>
      <c r="O41" s="116">
        <v>6497.9712048700003</v>
      </c>
      <c r="P41" s="117"/>
      <c r="Q41" s="98"/>
      <c r="R41" s="96"/>
      <c r="S41" s="96"/>
      <c r="T41" s="96"/>
      <c r="U41" s="96"/>
      <c r="V41" s="96"/>
      <c r="W41" s="96"/>
      <c r="X41" s="96"/>
      <c r="Y41" s="96"/>
      <c r="Z41" s="96"/>
      <c r="AA41" s="96"/>
      <c r="AB41" s="96"/>
      <c r="AC41" s="96"/>
      <c r="AD41" s="96"/>
      <c r="AE41" s="96"/>
    </row>
    <row r="42" spans="1:48" x14ac:dyDescent="0.3">
      <c r="A42" s="96" t="s">
        <v>19</v>
      </c>
      <c r="B42" s="116">
        <v>51.10423144</v>
      </c>
      <c r="C42" s="116">
        <v>1001.30727599</v>
      </c>
      <c r="D42" s="116">
        <v>4668.0952527899999</v>
      </c>
      <c r="E42" s="116">
        <v>0</v>
      </c>
      <c r="F42" s="116">
        <v>33.541444339999998</v>
      </c>
      <c r="G42" s="116">
        <v>48.077077070000001</v>
      </c>
      <c r="H42" s="116">
        <v>249.04010353000001</v>
      </c>
      <c r="I42" s="116">
        <v>59.64561818</v>
      </c>
      <c r="J42" s="116">
        <v>43.743636259999995</v>
      </c>
      <c r="K42" s="116">
        <v>108.18690004999999</v>
      </c>
      <c r="L42" s="116">
        <v>55.830267729999996</v>
      </c>
      <c r="M42" s="116">
        <v>21.538431510000002</v>
      </c>
      <c r="N42" s="116">
        <v>130.06339811999987</v>
      </c>
      <c r="O42" s="116">
        <v>6470.1736370100007</v>
      </c>
      <c r="P42" s="117"/>
      <c r="Q42" s="98"/>
      <c r="R42" s="96"/>
      <c r="S42" s="96"/>
      <c r="T42" s="96"/>
      <c r="U42" s="96"/>
      <c r="V42" s="96"/>
      <c r="W42" s="96"/>
      <c r="X42" s="96"/>
      <c r="Y42" s="96"/>
      <c r="Z42" s="96"/>
      <c r="AA42" s="96"/>
      <c r="AB42" s="96"/>
      <c r="AC42" s="96"/>
      <c r="AD42" s="96"/>
      <c r="AE42" s="96"/>
    </row>
    <row r="43" spans="1:48" x14ac:dyDescent="0.3">
      <c r="A43" s="96" t="s">
        <v>25</v>
      </c>
      <c r="B43" s="116">
        <v>39.517279219999999</v>
      </c>
      <c r="C43" s="116">
        <v>940.07158551999999</v>
      </c>
      <c r="D43" s="116">
        <v>3302.9584137800002</v>
      </c>
      <c r="E43" s="116">
        <v>0</v>
      </c>
      <c r="F43" s="116">
        <v>32.586124940000005</v>
      </c>
      <c r="G43" s="116">
        <v>47.423752490000005</v>
      </c>
      <c r="H43" s="116">
        <v>254.50967279</v>
      </c>
      <c r="I43" s="116">
        <v>34.274471990000002</v>
      </c>
      <c r="J43" s="116">
        <v>36.940967540000003</v>
      </c>
      <c r="K43" s="116">
        <v>96.367893199999997</v>
      </c>
      <c r="L43" s="116">
        <v>49.503356590000003</v>
      </c>
      <c r="M43" s="116">
        <v>88.019493060000002</v>
      </c>
      <c r="N43" s="116">
        <v>145.55726485999966</v>
      </c>
      <c r="O43" s="116">
        <v>5067.7302759799995</v>
      </c>
      <c r="P43" s="117"/>
    </row>
    <row r="44" spans="1:48" x14ac:dyDescent="0.3">
      <c r="A44" s="118" t="s">
        <v>26</v>
      </c>
      <c r="B44" s="119">
        <v>117.53390399</v>
      </c>
      <c r="C44" s="119">
        <v>2626.3279386500003</v>
      </c>
      <c r="D44" s="119">
        <v>13024.78008301</v>
      </c>
      <c r="E44" s="119">
        <v>0.44582934999999996</v>
      </c>
      <c r="F44" s="119">
        <v>89.349096439999997</v>
      </c>
      <c r="G44" s="119">
        <v>138.33820237</v>
      </c>
      <c r="H44" s="119">
        <v>782.07457881999994</v>
      </c>
      <c r="I44" s="119">
        <v>128.34466466000001</v>
      </c>
      <c r="J44" s="119">
        <v>118.47049070999998</v>
      </c>
      <c r="K44" s="119">
        <v>324.1766427</v>
      </c>
      <c r="L44" s="119">
        <v>155.97576372999998</v>
      </c>
      <c r="M44" s="119">
        <v>150.32249329000001</v>
      </c>
      <c r="N44" s="119">
        <v>379.73543013999938</v>
      </c>
      <c r="O44" s="119">
        <v>18035.87511786</v>
      </c>
      <c r="P44" s="117"/>
    </row>
    <row r="45" spans="1:48" ht="17.25" thickBot="1" x14ac:dyDescent="0.35">
      <c r="A45" s="121" t="s">
        <v>200</v>
      </c>
      <c r="B45" s="122">
        <v>-11.586952220000001</v>
      </c>
      <c r="C45" s="122">
        <v>-61.235690470000009</v>
      </c>
      <c r="D45" s="122">
        <v>-1365.1368390099997</v>
      </c>
      <c r="E45" s="122">
        <v>0</v>
      </c>
      <c r="F45" s="122">
        <v>-0.95531939999999338</v>
      </c>
      <c r="G45" s="122">
        <v>-0.65332457999999605</v>
      </c>
      <c r="H45" s="122">
        <v>5.4695692599999859</v>
      </c>
      <c r="I45" s="122">
        <v>-25.371146189999997</v>
      </c>
      <c r="J45" s="122">
        <v>-6.8026687199999927</v>
      </c>
      <c r="K45" s="122">
        <v>-11.819006849999994</v>
      </c>
      <c r="L45" s="122">
        <v>-6.3269111399999929</v>
      </c>
      <c r="M45" s="122">
        <v>66.481061549999993</v>
      </c>
      <c r="N45" s="122">
        <v>15.493866739999788</v>
      </c>
      <c r="O45" s="122">
        <v>-1402.4433610300011</v>
      </c>
      <c r="P45" s="117"/>
    </row>
    <row r="46" spans="1:48" ht="18" thickTop="1" thickBot="1" x14ac:dyDescent="0.35">
      <c r="A46" s="107" t="s">
        <v>202</v>
      </c>
      <c r="B46" s="122">
        <v>-22.673175769415309</v>
      </c>
      <c r="C46" s="122">
        <v>-6.1155743035479118</v>
      </c>
      <c r="D46" s="122">
        <v>-29.24397993365908</v>
      </c>
      <c r="E46" s="122">
        <v>0</v>
      </c>
      <c r="F46" s="122">
        <v>-2.8481760961638822</v>
      </c>
      <c r="G46" s="122">
        <v>-1.3589107737326844</v>
      </c>
      <c r="H46" s="122">
        <v>2.1962604345533077</v>
      </c>
      <c r="I46" s="122">
        <v>-42.536479567424948</v>
      </c>
      <c r="J46" s="122">
        <v>-15.551219106630331</v>
      </c>
      <c r="K46" s="122">
        <v>-10.924619195612117</v>
      </c>
      <c r="L46" s="122">
        <v>-11.332403366928997</v>
      </c>
      <c r="M46" s="122">
        <v>308.66250181278861</v>
      </c>
      <c r="N46" s="122">
        <v>11.912549544265131</v>
      </c>
      <c r="O46" s="122">
        <v>-21.675513513391564</v>
      </c>
      <c r="P46" s="117"/>
    </row>
    <row r="47" spans="1:48" ht="17.25" thickTop="1" x14ac:dyDescent="0.3">
      <c r="A47" s="123" t="s">
        <v>201</v>
      </c>
      <c r="B47" s="124"/>
      <c r="C47" s="125"/>
      <c r="D47" s="125"/>
      <c r="E47" s="125"/>
      <c r="F47" s="125"/>
      <c r="G47" s="125"/>
      <c r="H47" s="125"/>
      <c r="I47" s="125"/>
      <c r="J47" s="125"/>
      <c r="K47" s="125"/>
      <c r="L47" s="125"/>
      <c r="M47" s="125"/>
      <c r="N47" s="125"/>
      <c r="O47" s="125"/>
    </row>
    <row r="48" spans="1:48" x14ac:dyDescent="0.3">
      <c r="A48" s="126" t="s">
        <v>9</v>
      </c>
      <c r="B48" s="127">
        <v>0.59667187423721302</v>
      </c>
      <c r="C48" s="127">
        <v>8.8949713614234831</v>
      </c>
      <c r="D48" s="127">
        <v>79.282871575888748</v>
      </c>
      <c r="E48" s="127">
        <v>0.36607587693852334</v>
      </c>
      <c r="F48" s="127">
        <v>0.39141179287686234</v>
      </c>
      <c r="G48" s="127">
        <v>0.82799784036063862</v>
      </c>
      <c r="H48" s="127">
        <v>3.9180186842894571</v>
      </c>
      <c r="I48" s="127">
        <v>0.39881452285633162</v>
      </c>
      <c r="J48" s="127">
        <v>0.59849650305101076</v>
      </c>
      <c r="K48" s="127">
        <v>1.5433846573708738</v>
      </c>
      <c r="L48" s="127">
        <v>0.48091584998222442</v>
      </c>
      <c r="M48" s="127">
        <v>0.67429179539912687</v>
      </c>
      <c r="N48" s="127">
        <v>2.0260776653255017</v>
      </c>
      <c r="O48" s="127">
        <v>100</v>
      </c>
    </row>
    <row r="49" spans="1:48" x14ac:dyDescent="0.3">
      <c r="A49" s="126" t="s">
        <v>19</v>
      </c>
      <c r="B49" s="127">
        <v>0.78984327634855112</v>
      </c>
      <c r="C49" s="127">
        <v>15.475740407682853</v>
      </c>
      <c r="D49" s="127">
        <v>72.147913095995705</v>
      </c>
      <c r="E49" s="127">
        <v>0</v>
      </c>
      <c r="F49" s="127">
        <v>0.51840099233411274</v>
      </c>
      <c r="G49" s="127">
        <v>0.74305698374143481</v>
      </c>
      <c r="H49" s="127">
        <v>3.8490482250038429</v>
      </c>
      <c r="I49" s="127">
        <v>0.92185498452192172</v>
      </c>
      <c r="J49" s="127">
        <v>0.67608133435217699</v>
      </c>
      <c r="K49" s="127">
        <v>1.6720865021482696</v>
      </c>
      <c r="L49" s="127">
        <v>0.86288669921693628</v>
      </c>
      <c r="M49" s="127">
        <v>0.33288799834981481</v>
      </c>
      <c r="N49" s="127">
        <v>2.0101995003043664</v>
      </c>
      <c r="O49" s="127">
        <v>100</v>
      </c>
    </row>
    <row r="50" spans="1:48" ht="17.25" thickBot="1" x14ac:dyDescent="0.35">
      <c r="A50" s="128" t="s">
        <v>25</v>
      </c>
      <c r="B50" s="129">
        <v>0.77978260617586115</v>
      </c>
      <c r="C50" s="129">
        <v>18.550150349866609</v>
      </c>
      <c r="D50" s="129">
        <v>65.17628669851166</v>
      </c>
      <c r="E50" s="129">
        <v>0</v>
      </c>
      <c r="F50" s="129">
        <v>0.643012219779169</v>
      </c>
      <c r="G50" s="129">
        <v>0.93579866937233913</v>
      </c>
      <c r="H50" s="129">
        <v>5.0221629591520207</v>
      </c>
      <c r="I50" s="129">
        <v>0.67632786520730903</v>
      </c>
      <c r="J50" s="129">
        <v>0.72894502130653238</v>
      </c>
      <c r="K50" s="129">
        <v>1.9015987030084063</v>
      </c>
      <c r="L50" s="129">
        <v>0.97683487269706792</v>
      </c>
      <c r="M50" s="129">
        <v>1.7368622295703919</v>
      </c>
      <c r="N50" s="129">
        <v>2.8722378053526487</v>
      </c>
      <c r="O50" s="129">
        <v>100</v>
      </c>
    </row>
    <row r="51" spans="1:48" x14ac:dyDescent="0.3">
      <c r="B51" s="130"/>
      <c r="C51" s="117"/>
      <c r="D51" s="117"/>
      <c r="E51" s="117"/>
      <c r="F51" s="117"/>
      <c r="G51" s="117"/>
      <c r="H51" s="117"/>
      <c r="I51" s="117"/>
      <c r="J51" s="117"/>
      <c r="K51" s="117"/>
      <c r="L51" s="117"/>
      <c r="M51" s="117"/>
      <c r="N51" s="117"/>
      <c r="O51" s="117"/>
    </row>
    <row r="52" spans="1:48" x14ac:dyDescent="0.3">
      <c r="C52" s="97"/>
      <c r="D52" s="97"/>
      <c r="E52" s="97"/>
      <c r="F52" s="97"/>
      <c r="G52" s="97"/>
      <c r="H52" s="97"/>
      <c r="I52" s="97"/>
      <c r="J52" s="97"/>
      <c r="K52" s="97"/>
      <c r="L52" s="97"/>
      <c r="M52" s="97"/>
      <c r="N52" s="97"/>
      <c r="O52" s="97"/>
      <c r="P52" s="97"/>
      <c r="AH52" s="40"/>
      <c r="AI52" s="40"/>
      <c r="AJ52" s="40"/>
      <c r="AK52" s="40"/>
      <c r="AL52" s="40"/>
      <c r="AM52" s="40"/>
      <c r="AN52" s="40"/>
      <c r="AO52" s="40"/>
      <c r="AP52" s="40"/>
      <c r="AQ52" s="40"/>
      <c r="AR52" s="40"/>
      <c r="AS52" s="40"/>
      <c r="AT52" s="40"/>
      <c r="AU52" s="40"/>
      <c r="AV52" s="40"/>
    </row>
    <row r="53" spans="1:48" x14ac:dyDescent="0.3">
      <c r="C53" s="97"/>
      <c r="D53" s="97"/>
      <c r="E53" s="97"/>
      <c r="F53" s="97"/>
      <c r="G53" s="97"/>
      <c r="H53" s="97"/>
      <c r="I53" s="97"/>
      <c r="J53" s="97"/>
      <c r="K53" s="97"/>
      <c r="L53" s="97"/>
      <c r="M53" s="97"/>
      <c r="N53" s="97"/>
      <c r="O53" s="97"/>
      <c r="P53" s="97"/>
      <c r="AG53" s="40"/>
      <c r="AH53" s="40"/>
      <c r="AI53" s="40"/>
      <c r="AJ53" s="40"/>
      <c r="AK53" s="40"/>
      <c r="AL53" s="40"/>
      <c r="AM53" s="40"/>
      <c r="AN53" s="40"/>
      <c r="AO53" s="40"/>
      <c r="AP53" s="40"/>
      <c r="AQ53" s="40"/>
      <c r="AR53" s="40"/>
      <c r="AS53" s="40"/>
      <c r="AT53" s="40"/>
      <c r="AU53" s="40"/>
      <c r="AV53" s="40"/>
    </row>
  </sheetData>
  <pageMargins left="0.7" right="0.7" top="0.75" bottom="0.75" header="0.3" footer="0.3"/>
  <pageSetup paperSize="0" orientation="portrait" horizontalDpi="0" verticalDpi="0" copie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0"/>
  <sheetViews>
    <sheetView workbookViewId="0">
      <selection activeCell="A2" sqref="A1:XFD2"/>
    </sheetView>
  </sheetViews>
  <sheetFormatPr defaultColWidth="11.140625" defaultRowHeight="15" x14ac:dyDescent="0.25"/>
  <cols>
    <col min="1" max="16384" width="11.140625" style="15"/>
  </cols>
  <sheetData>
    <row r="1" spans="1:13" x14ac:dyDescent="0.25">
      <c r="F1" s="133" t="s">
        <v>399</v>
      </c>
    </row>
    <row r="3" spans="1:13" x14ac:dyDescent="0.25">
      <c r="A3" s="45" t="s">
        <v>295</v>
      </c>
      <c r="B3" s="139" t="s">
        <v>296</v>
      </c>
      <c r="C3" s="139"/>
      <c r="D3" s="139"/>
      <c r="E3" s="139"/>
      <c r="F3" s="139"/>
      <c r="G3" s="139"/>
      <c r="H3" s="139" t="s">
        <v>217</v>
      </c>
      <c r="I3" s="139"/>
      <c r="J3" s="139"/>
      <c r="K3" s="139"/>
      <c r="L3" s="139"/>
      <c r="M3" s="139"/>
    </row>
    <row r="4" spans="1:13" x14ac:dyDescent="0.25">
      <c r="A4" s="61" t="s">
        <v>5</v>
      </c>
      <c r="B4" s="72" t="s">
        <v>297</v>
      </c>
      <c r="C4" s="72" t="s">
        <v>298</v>
      </c>
      <c r="D4" s="72" t="s">
        <v>299</v>
      </c>
      <c r="E4" s="72" t="s">
        <v>300</v>
      </c>
      <c r="F4" s="72" t="s">
        <v>301</v>
      </c>
      <c r="G4" s="72" t="s">
        <v>302</v>
      </c>
      <c r="H4" s="72" t="s">
        <v>297</v>
      </c>
      <c r="I4" s="72" t="s">
        <v>298</v>
      </c>
      <c r="J4" s="72" t="s">
        <v>299</v>
      </c>
      <c r="K4" s="72" t="s">
        <v>300</v>
      </c>
      <c r="L4" s="72" t="s">
        <v>301</v>
      </c>
      <c r="M4" s="72" t="s">
        <v>302</v>
      </c>
    </row>
    <row r="5" spans="1:13" ht="16.5" x14ac:dyDescent="0.3">
      <c r="A5" s="40" t="s">
        <v>20</v>
      </c>
      <c r="B5" s="54">
        <v>0</v>
      </c>
      <c r="C5" s="54">
        <v>11.81300214</v>
      </c>
      <c r="D5" s="54">
        <v>0</v>
      </c>
      <c r="E5" s="54">
        <v>1921.99501928</v>
      </c>
      <c r="F5" s="54">
        <v>291.42643042999998</v>
      </c>
      <c r="G5" s="54">
        <v>2225.2344518499999</v>
      </c>
      <c r="H5" s="54">
        <v>0</v>
      </c>
      <c r="I5" s="54">
        <v>8.20311433</v>
      </c>
      <c r="J5" s="54">
        <v>0</v>
      </c>
      <c r="K5" s="54">
        <v>6726.8435408999994</v>
      </c>
      <c r="L5" s="54">
        <v>967.72929424000006</v>
      </c>
      <c r="M5" s="54">
        <v>7702.7759494699994</v>
      </c>
    </row>
    <row r="6" spans="1:13" ht="16.5" x14ac:dyDescent="0.3">
      <c r="A6" s="40" t="s">
        <v>21</v>
      </c>
      <c r="B6" s="54">
        <v>0</v>
      </c>
      <c r="C6" s="54">
        <v>18.601786309999998</v>
      </c>
      <c r="D6" s="54">
        <v>0</v>
      </c>
      <c r="E6" s="54">
        <v>2755.9848571500002</v>
      </c>
      <c r="F6" s="54">
        <v>521.11055864000002</v>
      </c>
      <c r="G6" s="54">
        <v>3295.6972020999997</v>
      </c>
      <c r="H6" s="54">
        <v>0</v>
      </c>
      <c r="I6" s="54">
        <v>53.245698359999999</v>
      </c>
      <c r="J6" s="54">
        <v>0</v>
      </c>
      <c r="K6" s="54">
        <v>6729.9099273399997</v>
      </c>
      <c r="L6" s="54">
        <v>1276.8715556099999</v>
      </c>
      <c r="M6" s="54">
        <v>8060.0271813099998</v>
      </c>
    </row>
    <row r="7" spans="1:13" ht="16.5" x14ac:dyDescent="0.3">
      <c r="A7" s="40" t="s">
        <v>22</v>
      </c>
      <c r="B7" s="54">
        <v>512.44779669000002</v>
      </c>
      <c r="C7" s="54">
        <v>14.38395607</v>
      </c>
      <c r="D7" s="54">
        <v>0</v>
      </c>
      <c r="E7" s="54">
        <v>2526.7869174299999</v>
      </c>
      <c r="F7" s="54">
        <v>658.72603087999994</v>
      </c>
      <c r="G7" s="54">
        <v>3712.3447010699997</v>
      </c>
      <c r="H7" s="54">
        <v>0</v>
      </c>
      <c r="I7" s="54">
        <v>28.31540566</v>
      </c>
      <c r="J7" s="54">
        <v>0</v>
      </c>
      <c r="K7" s="54">
        <v>5919.0452489899999</v>
      </c>
      <c r="L7" s="54">
        <v>1578.45297622</v>
      </c>
      <c r="M7" s="54">
        <v>7525.8136308699995</v>
      </c>
    </row>
    <row r="8" spans="1:13" x14ac:dyDescent="0.25">
      <c r="A8" s="45" t="s">
        <v>23</v>
      </c>
      <c r="B8" s="58">
        <v>512.44779669000002</v>
      </c>
      <c r="C8" s="58">
        <v>44.798744519999993</v>
      </c>
      <c r="D8" s="58">
        <v>0</v>
      </c>
      <c r="E8" s="58">
        <v>7204.7667938600007</v>
      </c>
      <c r="F8" s="58">
        <v>1471.2630199499997</v>
      </c>
      <c r="G8" s="58">
        <v>9233.2763550199998</v>
      </c>
      <c r="H8" s="58">
        <v>0</v>
      </c>
      <c r="I8" s="58">
        <v>89.764218349999993</v>
      </c>
      <c r="J8" s="58">
        <v>0</v>
      </c>
      <c r="K8" s="58">
        <v>19375.798717229998</v>
      </c>
      <c r="L8" s="58">
        <v>3823.0538260699996</v>
      </c>
      <c r="M8" s="58">
        <v>23288.616761649999</v>
      </c>
    </row>
    <row r="9" spans="1:13" ht="16.5" x14ac:dyDescent="0.3">
      <c r="A9" s="40" t="s">
        <v>24</v>
      </c>
      <c r="B9" s="54">
        <v>0</v>
      </c>
      <c r="C9" s="54">
        <v>4.9754279999999998E-2</v>
      </c>
      <c r="D9" s="54">
        <v>0</v>
      </c>
      <c r="E9" s="54">
        <v>851.94203834000007</v>
      </c>
      <c r="F9" s="54">
        <v>822.79431473</v>
      </c>
      <c r="G9" s="54">
        <v>1674.7861073499998</v>
      </c>
      <c r="H9" s="54">
        <v>0</v>
      </c>
      <c r="I9" s="54">
        <v>29.100681769999998</v>
      </c>
      <c r="J9" s="54">
        <v>0</v>
      </c>
      <c r="K9" s="54">
        <v>4311.7270287399997</v>
      </c>
      <c r="L9" s="54">
        <v>1245.5347139200001</v>
      </c>
      <c r="M9" s="54">
        <v>5586.3624244299999</v>
      </c>
    </row>
    <row r="10" spans="1:13" ht="16.5" x14ac:dyDescent="0.3">
      <c r="A10" s="40" t="s">
        <v>19</v>
      </c>
      <c r="B10" s="54">
        <v>2.537696E-2</v>
      </c>
      <c r="C10" s="54">
        <v>295.32014236999999</v>
      </c>
      <c r="D10" s="54">
        <v>0</v>
      </c>
      <c r="E10" s="54">
        <v>1619.29663005</v>
      </c>
      <c r="F10" s="54">
        <v>828.02191128999993</v>
      </c>
      <c r="G10" s="54">
        <v>2742.6640606700003</v>
      </c>
      <c r="H10" s="54">
        <v>0</v>
      </c>
      <c r="I10" s="54">
        <v>20.687203140000001</v>
      </c>
      <c r="J10" s="54">
        <v>0</v>
      </c>
      <c r="K10" s="54">
        <v>6034.3015602599999</v>
      </c>
      <c r="L10" s="54">
        <v>1827.72257941</v>
      </c>
      <c r="M10" s="54">
        <v>7882.7113428100001</v>
      </c>
    </row>
    <row r="11" spans="1:13" ht="16.5" x14ac:dyDescent="0.3">
      <c r="A11" s="40" t="s">
        <v>25</v>
      </c>
      <c r="B11" s="54">
        <v>374.73496989999995</v>
      </c>
      <c r="C11" s="54">
        <v>1.5587685500000001</v>
      </c>
      <c r="D11" s="54">
        <v>0</v>
      </c>
      <c r="E11" s="54">
        <v>183.03167169</v>
      </c>
      <c r="F11" s="54">
        <v>568.85525530999996</v>
      </c>
      <c r="G11" s="54">
        <v>1128.1806654499999</v>
      </c>
      <c r="H11" s="54">
        <v>0</v>
      </c>
      <c r="I11" s="54">
        <v>40.99350519</v>
      </c>
      <c r="J11" s="54">
        <v>0</v>
      </c>
      <c r="K11" s="54">
        <v>7577.3466380899999</v>
      </c>
      <c r="L11" s="54">
        <v>1642.6820816099998</v>
      </c>
      <c r="M11" s="54">
        <v>9261.0222248899991</v>
      </c>
    </row>
    <row r="12" spans="1:13" x14ac:dyDescent="0.25">
      <c r="A12" s="45" t="s">
        <v>26</v>
      </c>
      <c r="B12" s="58">
        <v>374.76034685999997</v>
      </c>
      <c r="C12" s="58">
        <v>296.92866520000001</v>
      </c>
      <c r="D12" s="58">
        <v>0</v>
      </c>
      <c r="E12" s="58">
        <v>2654.2703400800001</v>
      </c>
      <c r="F12" s="58">
        <v>2219.67148133</v>
      </c>
      <c r="G12" s="58">
        <v>5545.6308334700007</v>
      </c>
      <c r="H12" s="58">
        <v>0</v>
      </c>
      <c r="I12" s="58">
        <v>90.781390099999996</v>
      </c>
      <c r="J12" s="58">
        <v>0</v>
      </c>
      <c r="K12" s="58">
        <v>17923.37522709</v>
      </c>
      <c r="L12" s="58">
        <v>4715.9393749399997</v>
      </c>
      <c r="M12" s="58">
        <v>22730.095992129998</v>
      </c>
    </row>
    <row r="13" spans="1:13" ht="16.5" x14ac:dyDescent="0.3">
      <c r="A13" s="40" t="s">
        <v>27</v>
      </c>
      <c r="B13" s="54">
        <v>371.61094593000001</v>
      </c>
      <c r="C13" s="54">
        <v>0</v>
      </c>
      <c r="D13" s="54">
        <v>0</v>
      </c>
      <c r="E13" s="54">
        <v>239.66082119000001</v>
      </c>
      <c r="F13" s="54">
        <v>936.94301487999996</v>
      </c>
      <c r="G13" s="54">
        <v>1548.214782</v>
      </c>
      <c r="H13" s="54">
        <v>0</v>
      </c>
      <c r="I13" s="54">
        <v>44.323634499999997</v>
      </c>
      <c r="J13" s="54">
        <v>0</v>
      </c>
      <c r="K13" s="54">
        <v>7382.3095697399995</v>
      </c>
      <c r="L13" s="54">
        <v>1392.81598798</v>
      </c>
      <c r="M13" s="54">
        <v>8819.4491922199995</v>
      </c>
    </row>
    <row r="14" spans="1:13" ht="16.5" x14ac:dyDescent="0.3">
      <c r="A14" s="40" t="s">
        <v>28</v>
      </c>
      <c r="B14" s="54">
        <v>323.29732626999999</v>
      </c>
      <c r="C14" s="54">
        <v>0.39774806000000001</v>
      </c>
      <c r="D14" s="54">
        <v>1.6196410000000001E-2</v>
      </c>
      <c r="E14" s="54">
        <v>168.45218346000001</v>
      </c>
      <c r="F14" s="54">
        <v>411.78281513000002</v>
      </c>
      <c r="G14" s="54">
        <v>903.94626933000006</v>
      </c>
      <c r="H14" s="54">
        <v>0</v>
      </c>
      <c r="I14" s="54">
        <v>61.975235420000004</v>
      </c>
      <c r="J14" s="54">
        <v>0</v>
      </c>
      <c r="K14" s="54">
        <v>7573.1544324799997</v>
      </c>
      <c r="L14" s="54">
        <v>2010.8712934499999</v>
      </c>
      <c r="M14" s="54">
        <v>9646.0009613500006</v>
      </c>
    </row>
    <row r="15" spans="1:13" ht="16.5" x14ac:dyDescent="0.3">
      <c r="A15" s="40" t="s">
        <v>29</v>
      </c>
      <c r="B15" s="54">
        <v>415.25461368999999</v>
      </c>
      <c r="C15" s="54">
        <v>0.76739698999999995</v>
      </c>
      <c r="D15" s="54">
        <v>0</v>
      </c>
      <c r="E15" s="54">
        <v>5088.79668296</v>
      </c>
      <c r="F15" s="54">
        <v>264.26815886999998</v>
      </c>
      <c r="G15" s="54">
        <v>5769.0868525100004</v>
      </c>
      <c r="H15" s="54">
        <v>0</v>
      </c>
      <c r="I15" s="54">
        <v>37.822092170000005</v>
      </c>
      <c r="J15" s="54">
        <v>0</v>
      </c>
      <c r="K15" s="54">
        <v>5827.3778396499993</v>
      </c>
      <c r="L15" s="54">
        <v>1895.3609369200001</v>
      </c>
      <c r="M15" s="54">
        <v>7760.5608687399999</v>
      </c>
    </row>
    <row r="16" spans="1:13" x14ac:dyDescent="0.25">
      <c r="A16" s="45" t="s">
        <v>30</v>
      </c>
      <c r="B16" s="58">
        <v>1110.1628858900001</v>
      </c>
      <c r="C16" s="58">
        <v>1.16514505</v>
      </c>
      <c r="D16" s="58">
        <v>1.6196410000000001E-2</v>
      </c>
      <c r="E16" s="58">
        <v>5496.9096876099993</v>
      </c>
      <c r="F16" s="58">
        <v>1612.9939888800002</v>
      </c>
      <c r="G16" s="58">
        <v>8221.2479038399997</v>
      </c>
      <c r="H16" s="58">
        <v>0</v>
      </c>
      <c r="I16" s="58">
        <v>144.12096209000001</v>
      </c>
      <c r="J16" s="58">
        <v>0</v>
      </c>
      <c r="K16" s="58">
        <v>20782.841841869998</v>
      </c>
      <c r="L16" s="58">
        <v>5299.0482183500008</v>
      </c>
      <c r="M16" s="58">
        <v>26226.011022309998</v>
      </c>
    </row>
    <row r="17" spans="1:13" ht="16.5" x14ac:dyDescent="0.3">
      <c r="A17" s="40" t="s">
        <v>31</v>
      </c>
      <c r="B17" s="54">
        <v>349.19051019</v>
      </c>
      <c r="C17" s="54">
        <v>7.8998199999999991E-2</v>
      </c>
      <c r="D17" s="54">
        <v>0</v>
      </c>
      <c r="E17" s="54">
        <v>591.47529707000001</v>
      </c>
      <c r="F17" s="54">
        <v>368.35698222000002</v>
      </c>
      <c r="G17" s="54">
        <v>1309.1017876800001</v>
      </c>
      <c r="H17" s="54">
        <v>0</v>
      </c>
      <c r="I17" s="54">
        <v>0</v>
      </c>
      <c r="J17" s="54">
        <v>0</v>
      </c>
      <c r="K17" s="54">
        <v>1643.9773589400002</v>
      </c>
      <c r="L17" s="54">
        <v>1353.52210195</v>
      </c>
      <c r="M17" s="54">
        <v>2997.4994608900001</v>
      </c>
    </row>
    <row r="18" spans="1:13" ht="16.5" x14ac:dyDescent="0.3">
      <c r="A18" s="40" t="s">
        <v>32</v>
      </c>
      <c r="B18" s="54">
        <v>21.217907399999998</v>
      </c>
      <c r="C18" s="54">
        <v>6.9694284099999999</v>
      </c>
      <c r="D18" s="54">
        <v>0</v>
      </c>
      <c r="E18" s="54">
        <v>321.69054339999997</v>
      </c>
      <c r="F18" s="54">
        <v>291.60216957</v>
      </c>
      <c r="G18" s="54">
        <v>641.48004877999995</v>
      </c>
      <c r="H18" s="54">
        <v>2.36008328</v>
      </c>
      <c r="I18" s="54">
        <v>55.442516679999997</v>
      </c>
      <c r="J18" s="54">
        <v>0</v>
      </c>
      <c r="K18" s="54">
        <v>5656.8884284399992</v>
      </c>
      <c r="L18" s="54">
        <v>1677.5458451400002</v>
      </c>
      <c r="M18" s="54">
        <v>7392.2368735399996</v>
      </c>
    </row>
    <row r="19" spans="1:13" ht="16.5" x14ac:dyDescent="0.3">
      <c r="A19" s="40" t="s">
        <v>33</v>
      </c>
      <c r="B19" s="54">
        <v>534.21577783999999</v>
      </c>
      <c r="C19" s="54">
        <v>4.82283727</v>
      </c>
      <c r="D19" s="54">
        <v>0</v>
      </c>
      <c r="E19" s="54">
        <v>1092.18128609</v>
      </c>
      <c r="F19" s="54">
        <v>720.52125046000003</v>
      </c>
      <c r="G19" s="54">
        <v>2351.74115166</v>
      </c>
      <c r="H19" s="54">
        <v>5.9035040800000003</v>
      </c>
      <c r="I19" s="54">
        <v>36.663859389999999</v>
      </c>
      <c r="J19" s="54">
        <v>0</v>
      </c>
      <c r="K19" s="54">
        <v>5405.0801163699998</v>
      </c>
      <c r="L19" s="54">
        <v>1221.90052758</v>
      </c>
      <c r="M19" s="54">
        <v>6669.5480074200004</v>
      </c>
    </row>
    <row r="20" spans="1:13" x14ac:dyDescent="0.25">
      <c r="A20" s="45" t="s">
        <v>34</v>
      </c>
      <c r="B20" s="58">
        <v>904.62419542999999</v>
      </c>
      <c r="C20" s="58">
        <v>11.871263879999999</v>
      </c>
      <c r="D20" s="58">
        <v>0</v>
      </c>
      <c r="E20" s="58">
        <v>2005.3471265599999</v>
      </c>
      <c r="F20" s="58">
        <v>1380.48040225</v>
      </c>
      <c r="G20" s="58">
        <v>4302.3229881199995</v>
      </c>
      <c r="H20" s="58">
        <v>8.2635873599999989</v>
      </c>
      <c r="I20" s="58">
        <v>92.106376069999996</v>
      </c>
      <c r="J20" s="58">
        <v>0</v>
      </c>
      <c r="K20" s="58">
        <v>12705.94590375</v>
      </c>
      <c r="L20" s="58">
        <v>4252.9684746700004</v>
      </c>
      <c r="M20" s="58">
        <v>17059.284341850002</v>
      </c>
    </row>
    <row r="21" spans="1:13" x14ac:dyDescent="0.25">
      <c r="A21" s="45" t="s">
        <v>35</v>
      </c>
      <c r="B21" s="58">
        <v>2901.9952248700006</v>
      </c>
      <c r="C21" s="58">
        <v>354.76381864999996</v>
      </c>
      <c r="D21" s="58">
        <v>1.6196410000000001E-2</v>
      </c>
      <c r="E21" s="58">
        <v>17361.29394811</v>
      </c>
      <c r="F21" s="58">
        <v>6684.4088924099997</v>
      </c>
      <c r="G21" s="58">
        <v>27302.478080450001</v>
      </c>
      <c r="H21" s="58">
        <v>8.2635873599999989</v>
      </c>
      <c r="I21" s="58">
        <v>416.77294661000002</v>
      </c>
      <c r="J21" s="58">
        <v>0</v>
      </c>
      <c r="K21" s="58">
        <v>70787.961689939999</v>
      </c>
      <c r="L21" s="58">
        <v>18091.009894029998</v>
      </c>
      <c r="M21" s="58">
        <v>89304.00811794</v>
      </c>
    </row>
    <row r="22" spans="1:13" ht="16.5" x14ac:dyDescent="0.3">
      <c r="A22" s="40" t="s">
        <v>36</v>
      </c>
      <c r="B22" s="54">
        <v>320.16166857999997</v>
      </c>
      <c r="C22" s="54">
        <v>0.47084771000000003</v>
      </c>
      <c r="D22" s="54">
        <v>0</v>
      </c>
      <c r="E22" s="54">
        <v>135.31581756</v>
      </c>
      <c r="F22" s="54">
        <v>532.85544454000001</v>
      </c>
      <c r="G22" s="54">
        <v>988.80377838999993</v>
      </c>
      <c r="H22" s="54">
        <v>0</v>
      </c>
      <c r="I22" s="54">
        <v>34.732667999999997</v>
      </c>
      <c r="J22" s="54">
        <v>0</v>
      </c>
      <c r="K22" s="54">
        <v>5101.83466641</v>
      </c>
      <c r="L22" s="54">
        <v>891.52482979999991</v>
      </c>
      <c r="M22" s="54">
        <v>6028.0921642100002</v>
      </c>
    </row>
    <row r="23" spans="1:13" ht="16.5" x14ac:dyDescent="0.3">
      <c r="A23" s="40" t="s">
        <v>21</v>
      </c>
      <c r="B23" s="54">
        <v>925.16074490999995</v>
      </c>
      <c r="C23" s="54">
        <v>0.13345564999999998</v>
      </c>
      <c r="D23" s="54">
        <v>0</v>
      </c>
      <c r="E23" s="54">
        <v>117.28589326000001</v>
      </c>
      <c r="F23" s="54">
        <v>309.78326543000003</v>
      </c>
      <c r="G23" s="54">
        <v>1352.36335925</v>
      </c>
      <c r="H23" s="54">
        <v>0</v>
      </c>
      <c r="I23" s="54">
        <v>32.179316710000002</v>
      </c>
      <c r="J23" s="54">
        <v>0</v>
      </c>
      <c r="K23" s="54">
        <v>3520.2256466999997</v>
      </c>
      <c r="L23" s="54">
        <v>1305.1275849900001</v>
      </c>
      <c r="M23" s="54">
        <v>4857.5325483999995</v>
      </c>
    </row>
    <row r="24" spans="1:13" ht="16.5" x14ac:dyDescent="0.3">
      <c r="A24" s="40" t="s">
        <v>22</v>
      </c>
      <c r="B24" s="54">
        <v>426.42246637</v>
      </c>
      <c r="C24" s="54">
        <v>0.1663308</v>
      </c>
      <c r="D24" s="54">
        <v>0</v>
      </c>
      <c r="E24" s="54">
        <v>75.973234579999996</v>
      </c>
      <c r="F24" s="54">
        <v>316.24931745999999</v>
      </c>
      <c r="G24" s="54">
        <v>818.81134921</v>
      </c>
      <c r="H24" s="54">
        <v>0</v>
      </c>
      <c r="I24" s="54">
        <v>33.335616659999999</v>
      </c>
      <c r="J24" s="54">
        <v>0</v>
      </c>
      <c r="K24" s="54">
        <v>5537.0489498900006</v>
      </c>
      <c r="L24" s="54">
        <v>1711.2900825699999</v>
      </c>
      <c r="M24" s="54">
        <v>7281.6746491200001</v>
      </c>
    </row>
    <row r="25" spans="1:13" x14ac:dyDescent="0.25">
      <c r="A25" s="45" t="s">
        <v>23</v>
      </c>
      <c r="B25" s="58">
        <v>1671.7448798600001</v>
      </c>
      <c r="C25" s="58">
        <v>0.77063415999999996</v>
      </c>
      <c r="D25" s="58">
        <v>0</v>
      </c>
      <c r="E25" s="58">
        <v>328.57494539999999</v>
      </c>
      <c r="F25" s="58">
        <v>1158.88802743</v>
      </c>
      <c r="G25" s="58">
        <v>3159.9784868500001</v>
      </c>
      <c r="H25" s="58">
        <v>0</v>
      </c>
      <c r="I25" s="58">
        <v>100.24760137</v>
      </c>
      <c r="J25" s="58">
        <v>0</v>
      </c>
      <c r="K25" s="58">
        <v>14159.109263</v>
      </c>
      <c r="L25" s="58">
        <v>3907.9424973599998</v>
      </c>
      <c r="M25" s="58">
        <v>18167.299361729998</v>
      </c>
    </row>
    <row r="26" spans="1:13" ht="16.5" x14ac:dyDescent="0.3">
      <c r="A26" s="40" t="s">
        <v>24</v>
      </c>
      <c r="B26" s="54">
        <v>0</v>
      </c>
      <c r="C26" s="54">
        <v>0</v>
      </c>
      <c r="D26" s="54">
        <v>0</v>
      </c>
      <c r="E26" s="54">
        <v>561.21253133000005</v>
      </c>
      <c r="F26" s="54">
        <v>204.72570412000002</v>
      </c>
      <c r="G26" s="54">
        <v>765.93823545000009</v>
      </c>
      <c r="H26" s="54">
        <v>0</v>
      </c>
      <c r="I26" s="54">
        <v>47.537024789999997</v>
      </c>
      <c r="J26" s="54">
        <v>0</v>
      </c>
      <c r="K26" s="54">
        <v>4323.19852386</v>
      </c>
      <c r="L26" s="54">
        <v>1249.5930239000002</v>
      </c>
      <c r="M26" s="54">
        <v>5620.3285725499991</v>
      </c>
    </row>
    <row r="27" spans="1:13" ht="16.5" x14ac:dyDescent="0.3">
      <c r="A27" s="40" t="s">
        <v>19</v>
      </c>
      <c r="B27" s="54">
        <v>237.73759951</v>
      </c>
      <c r="C27" s="54">
        <v>0.84074340000000003</v>
      </c>
      <c r="D27" s="54">
        <v>0</v>
      </c>
      <c r="E27" s="54">
        <v>201.03761237000001</v>
      </c>
      <c r="F27" s="54">
        <v>434.76005800999997</v>
      </c>
      <c r="G27" s="54">
        <v>874.37601328999995</v>
      </c>
      <c r="H27" s="54">
        <v>0</v>
      </c>
      <c r="I27" s="54">
        <v>27.782134629999998</v>
      </c>
      <c r="J27" s="54">
        <v>0</v>
      </c>
      <c r="K27" s="54">
        <v>5954.6744561899995</v>
      </c>
      <c r="L27" s="54">
        <v>1548.7739411</v>
      </c>
      <c r="M27" s="54">
        <v>7531.2305319200004</v>
      </c>
    </row>
    <row r="28" spans="1:13" ht="16.5" x14ac:dyDescent="0.3">
      <c r="A28" s="40" t="s">
        <v>25</v>
      </c>
      <c r="B28" s="54">
        <v>26.794495999999999</v>
      </c>
      <c r="C28" s="54">
        <v>0.157582</v>
      </c>
      <c r="D28" s="54">
        <v>0</v>
      </c>
      <c r="E28" s="54">
        <v>431.75936899999999</v>
      </c>
      <c r="F28" s="54">
        <v>320.90560410000001</v>
      </c>
      <c r="G28" s="54">
        <v>779.61705110000003</v>
      </c>
      <c r="H28" s="54">
        <v>342.16272500000002</v>
      </c>
      <c r="I28" s="54">
        <v>45.217926040000002</v>
      </c>
      <c r="J28" s="54">
        <v>0</v>
      </c>
      <c r="K28" s="54">
        <v>4659.05424812</v>
      </c>
      <c r="L28" s="54">
        <v>1321.5291075999999</v>
      </c>
      <c r="M28" s="54">
        <v>6367.9640067600003</v>
      </c>
    </row>
    <row r="29" spans="1:13" x14ac:dyDescent="0.25">
      <c r="A29" s="45" t="s">
        <v>26</v>
      </c>
      <c r="B29" s="58">
        <v>264.53209550999998</v>
      </c>
      <c r="C29" s="58">
        <v>0.99832540000000003</v>
      </c>
      <c r="D29" s="58">
        <v>0</v>
      </c>
      <c r="E29" s="58">
        <v>1194.0095127</v>
      </c>
      <c r="F29" s="58">
        <v>960.39136623000002</v>
      </c>
      <c r="G29" s="58">
        <v>2419.9312998400001</v>
      </c>
      <c r="H29" s="58">
        <v>342.16272500000002</v>
      </c>
      <c r="I29" s="58">
        <v>120.53708546000001</v>
      </c>
      <c r="J29" s="58">
        <v>0</v>
      </c>
      <c r="K29" s="58">
        <v>14936.927228169998</v>
      </c>
      <c r="L29" s="58">
        <v>4119.8960725999996</v>
      </c>
      <c r="M29" s="58">
        <v>19519.523111229995</v>
      </c>
    </row>
    <row r="30" spans="1:13" ht="16.5" x14ac:dyDescent="0.3">
      <c r="A30" s="40" t="s">
        <v>27</v>
      </c>
      <c r="B30" s="54">
        <v>383.73225911999998</v>
      </c>
      <c r="C30" s="54">
        <v>0</v>
      </c>
      <c r="D30" s="54">
        <v>0</v>
      </c>
      <c r="E30" s="54">
        <v>62.660304840000002</v>
      </c>
      <c r="F30" s="54">
        <v>365.13534322000004</v>
      </c>
      <c r="G30" s="54">
        <v>811.52790718000006</v>
      </c>
      <c r="H30" s="54">
        <v>31.02763504</v>
      </c>
      <c r="I30" s="54">
        <v>33.216886240000001</v>
      </c>
      <c r="J30" s="54">
        <v>0</v>
      </c>
      <c r="K30" s="54">
        <v>4940.9507274300004</v>
      </c>
      <c r="L30" s="54">
        <v>1772.64230266</v>
      </c>
      <c r="M30" s="54">
        <v>6777.8375513700003</v>
      </c>
    </row>
    <row r="31" spans="1:13" ht="16.5" x14ac:dyDescent="0.3">
      <c r="A31" s="40" t="s">
        <v>28</v>
      </c>
      <c r="B31" s="54">
        <v>272.68921261000003</v>
      </c>
      <c r="C31" s="54">
        <v>7.0622759999999993E-2</v>
      </c>
      <c r="D31" s="54">
        <v>0</v>
      </c>
      <c r="E31" s="54">
        <v>76.961807989999997</v>
      </c>
      <c r="F31" s="54">
        <v>247.28652314999999</v>
      </c>
      <c r="G31" s="54">
        <v>597.00816651000002</v>
      </c>
      <c r="H31" s="54">
        <v>0</v>
      </c>
      <c r="I31" s="54">
        <v>101.34169505</v>
      </c>
      <c r="J31" s="54">
        <v>0</v>
      </c>
      <c r="K31" s="54">
        <v>4552.4733363400001</v>
      </c>
      <c r="L31" s="54">
        <v>1707.6875005100001</v>
      </c>
      <c r="M31" s="54">
        <v>6361.5025319000006</v>
      </c>
    </row>
    <row r="32" spans="1:13" ht="16.5" x14ac:dyDescent="0.3">
      <c r="A32" s="40" t="s">
        <v>29</v>
      </c>
      <c r="B32" s="54">
        <v>0</v>
      </c>
      <c r="C32" s="54">
        <v>0.29254420000000003</v>
      </c>
      <c r="D32" s="54">
        <v>0</v>
      </c>
      <c r="E32" s="54">
        <v>1077.25476084</v>
      </c>
      <c r="F32" s="54">
        <v>357.92970664999996</v>
      </c>
      <c r="G32" s="54">
        <v>1435.4770116900002</v>
      </c>
      <c r="H32" s="54">
        <v>0</v>
      </c>
      <c r="I32" s="54">
        <v>0.9186078299999999</v>
      </c>
      <c r="J32" s="54">
        <v>0</v>
      </c>
      <c r="K32" s="54">
        <v>2432.0203180500002</v>
      </c>
      <c r="L32" s="54">
        <v>1166.92211864</v>
      </c>
      <c r="M32" s="54">
        <v>3599.8610445200006</v>
      </c>
    </row>
    <row r="33" spans="1:13" x14ac:dyDescent="0.25">
      <c r="A33" s="45" t="s">
        <v>30</v>
      </c>
      <c r="B33" s="58">
        <v>656.42147173000001</v>
      </c>
      <c r="C33" s="58">
        <v>0.36316696000000004</v>
      </c>
      <c r="D33" s="58">
        <v>0</v>
      </c>
      <c r="E33" s="58">
        <v>1216.8768736699999</v>
      </c>
      <c r="F33" s="58">
        <v>970.35157301999993</v>
      </c>
      <c r="G33" s="58">
        <v>2844.0130853800001</v>
      </c>
      <c r="H33" s="58">
        <v>31.02763504</v>
      </c>
      <c r="I33" s="58">
        <v>135.47718911999999</v>
      </c>
      <c r="J33" s="58">
        <v>0</v>
      </c>
      <c r="K33" s="58">
        <v>11925.44438182</v>
      </c>
      <c r="L33" s="58">
        <v>4647.2519218100006</v>
      </c>
      <c r="M33" s="58">
        <v>16739.201127790002</v>
      </c>
    </row>
    <row r="34" spans="1:13" ht="16.5" x14ac:dyDescent="0.3">
      <c r="A34" s="40" t="s">
        <v>31</v>
      </c>
      <c r="B34" s="54">
        <v>581.16186819000006</v>
      </c>
      <c r="C34" s="54">
        <v>3.070643E-2</v>
      </c>
      <c r="D34" s="54">
        <v>0</v>
      </c>
      <c r="E34" s="54">
        <v>459.60728423</v>
      </c>
      <c r="F34" s="54">
        <v>395.81526577</v>
      </c>
      <c r="G34" s="54">
        <v>1436.61512462</v>
      </c>
      <c r="H34" s="54">
        <v>0</v>
      </c>
      <c r="I34" s="54">
        <v>1.6786333899999999</v>
      </c>
      <c r="J34" s="54">
        <v>0</v>
      </c>
      <c r="K34" s="54">
        <v>591.80917914999998</v>
      </c>
      <c r="L34" s="54">
        <v>1825.0401352599999</v>
      </c>
      <c r="M34" s="54">
        <v>2418.5279478000002</v>
      </c>
    </row>
    <row r="35" spans="1:13" ht="16.5" x14ac:dyDescent="0.3">
      <c r="A35" s="40" t="s">
        <v>32</v>
      </c>
      <c r="B35" s="54">
        <v>0.28757027000000002</v>
      </c>
      <c r="C35" s="54">
        <v>0</v>
      </c>
      <c r="D35" s="54">
        <v>8.867535E-2</v>
      </c>
      <c r="E35" s="54">
        <v>1687.37834853</v>
      </c>
      <c r="F35" s="54">
        <v>588.21483655999998</v>
      </c>
      <c r="G35" s="54">
        <v>2275.9694307099999</v>
      </c>
      <c r="H35" s="54">
        <v>0</v>
      </c>
      <c r="I35" s="54">
        <v>57.201978009999998</v>
      </c>
      <c r="J35" s="54">
        <v>0</v>
      </c>
      <c r="K35" s="54">
        <v>329.23924165</v>
      </c>
      <c r="L35" s="54">
        <v>1141.77848066</v>
      </c>
      <c r="M35" s="54">
        <v>1528.2197003200001</v>
      </c>
    </row>
    <row r="36" spans="1:13" ht="16.5" x14ac:dyDescent="0.3">
      <c r="A36" s="40" t="s">
        <v>33</v>
      </c>
      <c r="B36" s="54">
        <v>260.50956897999998</v>
      </c>
      <c r="C36" s="54">
        <v>0.95550682999999992</v>
      </c>
      <c r="D36" s="54">
        <v>0</v>
      </c>
      <c r="E36" s="54">
        <v>545.29063549</v>
      </c>
      <c r="F36" s="54">
        <v>290.19824770999998</v>
      </c>
      <c r="G36" s="54">
        <v>1096.9539590100001</v>
      </c>
      <c r="H36" s="54">
        <v>0</v>
      </c>
      <c r="I36" s="54">
        <v>0.97914414000000005</v>
      </c>
      <c r="J36" s="54">
        <v>0</v>
      </c>
      <c r="K36" s="54">
        <v>2819.2863593299999</v>
      </c>
      <c r="L36" s="54">
        <v>812.93628837000006</v>
      </c>
      <c r="M36" s="54">
        <v>3633.2017918399997</v>
      </c>
    </row>
    <row r="37" spans="1:13" x14ac:dyDescent="0.25">
      <c r="A37" s="45" t="s">
        <v>34</v>
      </c>
      <c r="B37" s="58">
        <v>841.95900744000005</v>
      </c>
      <c r="C37" s="58">
        <v>0.98621325999999998</v>
      </c>
      <c r="D37" s="58">
        <v>8.867535E-2</v>
      </c>
      <c r="E37" s="58">
        <v>2692.2762682500002</v>
      </c>
      <c r="F37" s="58">
        <v>1274.2283500399999</v>
      </c>
      <c r="G37" s="58">
        <v>4809.5385143399999</v>
      </c>
      <c r="H37" s="58">
        <v>0</v>
      </c>
      <c r="I37" s="58">
        <v>59.859755540000002</v>
      </c>
      <c r="J37" s="58">
        <v>0</v>
      </c>
      <c r="K37" s="58">
        <v>3740.3347801300001</v>
      </c>
      <c r="L37" s="58">
        <v>3779.75490429</v>
      </c>
      <c r="M37" s="58">
        <v>7579.9494399599998</v>
      </c>
    </row>
    <row r="38" spans="1:13" x14ac:dyDescent="0.25">
      <c r="A38" s="45" t="s">
        <v>37</v>
      </c>
      <c r="B38" s="58">
        <v>3434.6574545399999</v>
      </c>
      <c r="C38" s="58">
        <v>3.1183397800000003</v>
      </c>
      <c r="D38" s="58">
        <v>8.867535E-2</v>
      </c>
      <c r="E38" s="58">
        <v>5431.7376000199993</v>
      </c>
      <c r="F38" s="58">
        <v>4363.8593167200006</v>
      </c>
      <c r="G38" s="58">
        <v>13233.461386410001</v>
      </c>
      <c r="H38" s="58">
        <v>373.19036004000003</v>
      </c>
      <c r="I38" s="58">
        <v>416.12163149000003</v>
      </c>
      <c r="J38" s="58">
        <v>0</v>
      </c>
      <c r="K38" s="58">
        <v>44761.815653119993</v>
      </c>
      <c r="L38" s="58">
        <v>16454.845396060002</v>
      </c>
      <c r="M38" s="58">
        <v>62005.973040709992</v>
      </c>
    </row>
    <row r="39" spans="1:13" ht="16.5" x14ac:dyDescent="0.3">
      <c r="A39" s="40" t="s">
        <v>38</v>
      </c>
      <c r="B39" s="54">
        <v>373.15229432999996</v>
      </c>
      <c r="C39" s="54">
        <v>0</v>
      </c>
      <c r="D39" s="54">
        <v>0</v>
      </c>
      <c r="E39" s="54">
        <v>1268.5490703299999</v>
      </c>
      <c r="F39" s="54">
        <v>184.27864588</v>
      </c>
      <c r="G39" s="54">
        <v>1825.98001054</v>
      </c>
      <c r="H39" s="54">
        <v>0</v>
      </c>
      <c r="I39" s="54">
        <v>12.318199570000001</v>
      </c>
      <c r="J39" s="54">
        <v>0</v>
      </c>
      <c r="K39" s="54">
        <v>4093.4738910199999</v>
      </c>
      <c r="L39" s="54">
        <v>369.91771882999996</v>
      </c>
      <c r="M39" s="54">
        <v>4475.7098094200001</v>
      </c>
    </row>
    <row r="40" spans="1:13" ht="16.5" x14ac:dyDescent="0.3">
      <c r="A40" s="40" t="s">
        <v>21</v>
      </c>
      <c r="B40" s="54">
        <v>283.76724670999999</v>
      </c>
      <c r="C40" s="54">
        <v>0.18174279000000002</v>
      </c>
      <c r="D40" s="54">
        <v>0</v>
      </c>
      <c r="E40" s="54">
        <v>357.56095851999999</v>
      </c>
      <c r="F40" s="54">
        <v>115.2947972</v>
      </c>
      <c r="G40" s="54">
        <v>756.80474521999997</v>
      </c>
      <c r="H40" s="54">
        <v>0</v>
      </c>
      <c r="I40" s="54">
        <v>38.58784172</v>
      </c>
      <c r="J40" s="54">
        <v>0</v>
      </c>
      <c r="K40" s="54">
        <v>2823.5914026700002</v>
      </c>
      <c r="L40" s="54">
        <v>321.31494864999996</v>
      </c>
      <c r="M40" s="54">
        <v>3183.49419304</v>
      </c>
    </row>
    <row r="41" spans="1:13" ht="16.5" x14ac:dyDescent="0.3">
      <c r="A41" s="40" t="s">
        <v>22</v>
      </c>
      <c r="B41" s="54">
        <v>370.14895483999999</v>
      </c>
      <c r="C41" s="54">
        <v>0</v>
      </c>
      <c r="D41" s="54">
        <v>0</v>
      </c>
      <c r="E41" s="54">
        <v>807.70417444000009</v>
      </c>
      <c r="F41" s="54">
        <v>51.195938349999999</v>
      </c>
      <c r="G41" s="54">
        <v>1229.0490676299999</v>
      </c>
      <c r="H41" s="54">
        <v>0</v>
      </c>
      <c r="I41" s="54">
        <v>9.4389505800000002</v>
      </c>
      <c r="J41" s="54">
        <v>0</v>
      </c>
      <c r="K41" s="54">
        <v>4488.7752513000005</v>
      </c>
      <c r="L41" s="54">
        <v>837.20379736999996</v>
      </c>
      <c r="M41" s="54">
        <v>5335.4179992500003</v>
      </c>
    </row>
    <row r="42" spans="1:13" x14ac:dyDescent="0.25">
      <c r="A42" s="45" t="s">
        <v>23</v>
      </c>
      <c r="B42" s="58">
        <v>1027.0684958799998</v>
      </c>
      <c r="C42" s="58">
        <v>0.18174279000000002</v>
      </c>
      <c r="D42" s="58">
        <v>0</v>
      </c>
      <c r="E42" s="58">
        <v>2433.81420329</v>
      </c>
      <c r="F42" s="58">
        <v>350.76938143000001</v>
      </c>
      <c r="G42" s="58">
        <v>3811.8338233900004</v>
      </c>
      <c r="H42" s="58">
        <v>0</v>
      </c>
      <c r="I42" s="58">
        <v>60.344991869999994</v>
      </c>
      <c r="J42" s="58">
        <v>0</v>
      </c>
      <c r="K42" s="58">
        <v>11405.840544990002</v>
      </c>
      <c r="L42" s="58">
        <v>1528.43646485</v>
      </c>
      <c r="M42" s="58">
        <v>12994.622001710002</v>
      </c>
    </row>
    <row r="43" spans="1:13" ht="16.5" x14ac:dyDescent="0.3">
      <c r="A43" s="40" t="s">
        <v>24</v>
      </c>
      <c r="B43" s="54">
        <v>226.45439280000002</v>
      </c>
      <c r="C43" s="54">
        <v>0.36117985999999996</v>
      </c>
      <c r="D43" s="54">
        <v>0</v>
      </c>
      <c r="E43" s="54">
        <v>720.94962349000002</v>
      </c>
      <c r="F43" s="54">
        <v>333.69284439</v>
      </c>
      <c r="G43" s="54">
        <v>1281.45804054</v>
      </c>
      <c r="H43" s="54">
        <v>0</v>
      </c>
      <c r="I43" s="54">
        <v>14.12303124</v>
      </c>
      <c r="J43" s="54">
        <v>0</v>
      </c>
      <c r="K43" s="54">
        <v>4133.9334758699997</v>
      </c>
      <c r="L43" s="54">
        <v>905.66990933</v>
      </c>
      <c r="M43" s="54">
        <v>5053.7264164399994</v>
      </c>
    </row>
    <row r="44" spans="1:13" ht="16.5" x14ac:dyDescent="0.3">
      <c r="A44" s="40" t="s">
        <v>19</v>
      </c>
      <c r="B44" s="54">
        <v>252.65137528</v>
      </c>
      <c r="C44" s="54">
        <v>0</v>
      </c>
      <c r="D44" s="54">
        <v>0</v>
      </c>
      <c r="E44" s="54">
        <v>1607.0179934</v>
      </c>
      <c r="F44" s="54">
        <v>115.58084468999999</v>
      </c>
      <c r="G44" s="54">
        <v>1975.2502133700002</v>
      </c>
      <c r="H44" s="54">
        <v>0</v>
      </c>
      <c r="I44" s="54">
        <v>19.739406840000001</v>
      </c>
      <c r="J44" s="54">
        <v>0</v>
      </c>
      <c r="K44" s="54">
        <v>3746.9286671499999</v>
      </c>
      <c r="L44" s="54">
        <v>901.42717879999998</v>
      </c>
      <c r="M44" s="54">
        <v>4668.0952527899999</v>
      </c>
    </row>
    <row r="45" spans="1:13" ht="16.5" x14ac:dyDescent="0.3">
      <c r="A45" s="40" t="s">
        <v>25</v>
      </c>
      <c r="B45" s="54">
        <v>2.0571519600000001</v>
      </c>
      <c r="C45" s="54">
        <v>0.22855660999999999</v>
      </c>
      <c r="D45" s="54">
        <v>0</v>
      </c>
      <c r="E45" s="54">
        <v>1658.7121449799999</v>
      </c>
      <c r="F45" s="54">
        <v>248.94477197999998</v>
      </c>
      <c r="G45" s="54">
        <v>1909.94262553</v>
      </c>
      <c r="H45" s="54">
        <v>12.71289756</v>
      </c>
      <c r="I45" s="54">
        <v>64.045309610000004</v>
      </c>
      <c r="J45" s="54">
        <v>0</v>
      </c>
      <c r="K45" s="54">
        <v>2717.4245538099999</v>
      </c>
      <c r="L45" s="54">
        <v>508.77565279999999</v>
      </c>
      <c r="M45" s="54">
        <v>3302.9584137800002</v>
      </c>
    </row>
    <row r="46" spans="1:13" x14ac:dyDescent="0.25">
      <c r="A46" s="45" t="s">
        <v>26</v>
      </c>
      <c r="B46" s="58">
        <v>481.16292004000002</v>
      </c>
      <c r="C46" s="58">
        <v>0.58973646999999996</v>
      </c>
      <c r="D46" s="58">
        <v>0</v>
      </c>
      <c r="E46" s="58">
        <v>3986.6797618700002</v>
      </c>
      <c r="F46" s="58">
        <v>698.21846105999998</v>
      </c>
      <c r="G46" s="58">
        <v>5166.6508794399997</v>
      </c>
      <c r="H46" s="58">
        <v>12.71289756</v>
      </c>
      <c r="I46" s="58">
        <v>97.907747689999994</v>
      </c>
      <c r="J46" s="58">
        <v>0</v>
      </c>
      <c r="K46" s="58">
        <v>10598.28669683</v>
      </c>
      <c r="L46" s="58">
        <v>2315.8727409300004</v>
      </c>
      <c r="M46" s="58">
        <v>13024.78008301</v>
      </c>
    </row>
    <row r="47" spans="1:13" x14ac:dyDescent="0.25">
      <c r="A47" s="2"/>
      <c r="B47" s="6"/>
      <c r="C47" s="6"/>
      <c r="D47" s="6"/>
      <c r="E47" s="6"/>
      <c r="F47" s="6"/>
      <c r="G47" s="6"/>
      <c r="H47" s="6"/>
      <c r="I47" s="6"/>
      <c r="J47" s="6"/>
      <c r="K47" s="6"/>
      <c r="L47" s="6"/>
      <c r="M47" s="6"/>
    </row>
    <row r="48" spans="1:13" x14ac:dyDescent="0.25">
      <c r="B48" s="7"/>
      <c r="C48" s="7"/>
      <c r="D48" s="7"/>
      <c r="E48" s="7"/>
      <c r="F48" s="7"/>
      <c r="G48" s="7"/>
      <c r="H48" s="7"/>
      <c r="I48" s="7"/>
      <c r="J48" s="7"/>
      <c r="K48" s="7"/>
      <c r="L48" s="7"/>
      <c r="M48" s="7"/>
    </row>
    <row r="49" spans="2:13" x14ac:dyDescent="0.25">
      <c r="B49" s="7"/>
      <c r="C49" s="7"/>
      <c r="D49" s="7"/>
      <c r="E49" s="7"/>
      <c r="F49" s="7"/>
      <c r="G49" s="7"/>
      <c r="H49" s="7"/>
      <c r="I49" s="7"/>
      <c r="J49" s="7"/>
      <c r="K49" s="7"/>
      <c r="L49" s="7"/>
      <c r="M49" s="7"/>
    </row>
    <row r="50" spans="2:13" x14ac:dyDescent="0.25">
      <c r="B50" s="7"/>
      <c r="C50" s="7"/>
      <c r="D50" s="7"/>
      <c r="E50" s="7"/>
      <c r="F50" s="7"/>
      <c r="G50" s="7"/>
      <c r="H50" s="7"/>
      <c r="I50" s="7"/>
      <c r="J50" s="7"/>
      <c r="K50" s="7"/>
      <c r="L50" s="7"/>
      <c r="M50" s="7"/>
    </row>
  </sheetData>
  <mergeCells count="2">
    <mergeCell ref="B3:G3"/>
    <mergeCell ref="H3:M3"/>
  </mergeCells>
  <pageMargins left="0.7" right="0.7" top="0.75" bottom="0.75" header="0.3" footer="0.3"/>
  <pageSetup paperSize="0" orientation="portrait" horizontalDpi="0" verticalDpi="0" copie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43"/>
  <sheetViews>
    <sheetView workbookViewId="0">
      <selection activeCell="A4" sqref="A1:A1048576"/>
    </sheetView>
  </sheetViews>
  <sheetFormatPr defaultRowHeight="16.5" x14ac:dyDescent="0.3"/>
  <cols>
    <col min="1" max="1" width="14.42578125" style="40" customWidth="1"/>
    <col min="2" max="2" width="12.42578125" style="40" customWidth="1"/>
    <col min="3" max="3" width="11.42578125" style="40" customWidth="1"/>
    <col min="4" max="4" width="12.7109375" style="40" customWidth="1"/>
    <col min="5" max="5" width="8.7109375" style="40" customWidth="1"/>
    <col min="6" max="6" width="10" style="40" customWidth="1"/>
    <col min="7" max="7" width="12.5703125" style="40" customWidth="1"/>
    <col min="8" max="9" width="9.7109375" style="40" customWidth="1"/>
    <col min="10" max="10" width="10.42578125" style="40" customWidth="1"/>
    <col min="11" max="11" width="11.85546875" style="40" customWidth="1"/>
    <col min="12" max="12" width="10.5703125" style="40" customWidth="1"/>
    <col min="13" max="14" width="8.7109375" style="40" customWidth="1"/>
    <col min="15" max="15" width="13.85546875" style="40" customWidth="1"/>
    <col min="16" max="16" width="9.140625" style="40"/>
    <col min="17" max="17" width="9.140625" style="41"/>
    <col min="18" max="18" width="15.140625" style="40" bestFit="1" customWidth="1"/>
    <col min="19" max="19" width="12.5703125" style="40" customWidth="1"/>
    <col min="20" max="20" width="11.42578125" style="40" customWidth="1"/>
    <col min="21" max="21" width="11.85546875" style="40" customWidth="1"/>
    <col min="22" max="22" width="8.5703125" style="40" customWidth="1"/>
    <col min="23" max="23" width="9.5703125" style="40" customWidth="1"/>
    <col min="24" max="24" width="12.140625" style="40" customWidth="1"/>
    <col min="25" max="25" width="10.28515625" style="40" customWidth="1"/>
    <col min="26" max="26" width="9.7109375" style="40" customWidth="1"/>
    <col min="27" max="27" width="10.7109375" style="40" customWidth="1"/>
    <col min="28" max="28" width="12.28515625" style="40" customWidth="1"/>
    <col min="29" max="29" width="10.140625" style="40" customWidth="1"/>
    <col min="30" max="31" width="8.140625" style="40" customWidth="1"/>
    <col min="32" max="32" width="9.140625" style="41"/>
    <col min="33" max="16384" width="9.140625" style="40"/>
  </cols>
  <sheetData>
    <row r="1" spans="1:32" x14ac:dyDescent="0.3">
      <c r="C1" s="80"/>
      <c r="I1" s="131" t="s">
        <v>400</v>
      </c>
      <c r="V1" s="131" t="s">
        <v>401</v>
      </c>
    </row>
    <row r="3" spans="1:32" ht="58.5" customHeight="1" x14ac:dyDescent="0.3">
      <c r="A3" s="46" t="s">
        <v>5</v>
      </c>
      <c r="B3" s="46" t="s">
        <v>1</v>
      </c>
      <c r="C3" s="46" t="s">
        <v>2</v>
      </c>
      <c r="D3" s="46" t="s">
        <v>10</v>
      </c>
      <c r="E3" s="46" t="s">
        <v>11</v>
      </c>
      <c r="F3" s="46" t="s">
        <v>3</v>
      </c>
      <c r="G3" s="46" t="s">
        <v>12</v>
      </c>
      <c r="H3" s="46" t="s">
        <v>4</v>
      </c>
      <c r="I3" s="46" t="s">
        <v>13</v>
      </c>
      <c r="J3" s="46" t="s">
        <v>14</v>
      </c>
      <c r="K3" s="46" t="s">
        <v>15</v>
      </c>
      <c r="L3" s="46" t="s">
        <v>16</v>
      </c>
      <c r="M3" s="46" t="s">
        <v>17</v>
      </c>
      <c r="N3" s="46" t="s">
        <v>18</v>
      </c>
      <c r="O3" s="46" t="s">
        <v>294</v>
      </c>
      <c r="P3" s="42"/>
      <c r="R3" s="46" t="s">
        <v>5</v>
      </c>
      <c r="S3" s="46" t="s">
        <v>1</v>
      </c>
      <c r="T3" s="46" t="s">
        <v>2</v>
      </c>
      <c r="U3" s="46" t="s">
        <v>10</v>
      </c>
      <c r="V3" s="46" t="s">
        <v>11</v>
      </c>
      <c r="W3" s="46" t="s">
        <v>3</v>
      </c>
      <c r="X3" s="46" t="s">
        <v>12</v>
      </c>
      <c r="Y3" s="46" t="s">
        <v>4</v>
      </c>
      <c r="Z3" s="46" t="s">
        <v>13</v>
      </c>
      <c r="AA3" s="46" t="s">
        <v>14</v>
      </c>
      <c r="AB3" s="46" t="s">
        <v>15</v>
      </c>
      <c r="AC3" s="46" t="s">
        <v>16</v>
      </c>
      <c r="AD3" s="46" t="s">
        <v>17</v>
      </c>
      <c r="AE3" s="46" t="s">
        <v>18</v>
      </c>
    </row>
    <row r="4" spans="1:32" ht="15.95" customHeight="1" x14ac:dyDescent="0.3">
      <c r="A4" s="40" t="s">
        <v>39</v>
      </c>
      <c r="B4" s="47">
        <v>629.649986388</v>
      </c>
      <c r="C4" s="47">
        <v>316.79943012000001</v>
      </c>
      <c r="D4" s="47">
        <v>1022.505380069</v>
      </c>
      <c r="E4" s="47">
        <v>713.46095516299999</v>
      </c>
      <c r="F4" s="47">
        <v>81.082013769</v>
      </c>
      <c r="G4" s="47">
        <v>639.80144497200001</v>
      </c>
      <c r="H4" s="47">
        <v>328.08944692900002</v>
      </c>
      <c r="I4" s="47">
        <v>71.845106295999997</v>
      </c>
      <c r="J4" s="47">
        <v>158.61761168000001</v>
      </c>
      <c r="K4" s="47">
        <v>442.597217892</v>
      </c>
      <c r="L4" s="47">
        <v>162.60401584000002</v>
      </c>
      <c r="M4" s="47">
        <v>151.3104043540001</v>
      </c>
      <c r="N4" s="47">
        <v>4718.3630134719997</v>
      </c>
      <c r="O4" s="47">
        <f t="shared" ref="O4:O10" si="0">N4/N$25*100</f>
        <v>57.913992215877194</v>
      </c>
      <c r="P4" s="48"/>
      <c r="R4" s="40" t="s">
        <v>39</v>
      </c>
      <c r="S4" s="47">
        <f>B4/$N4*100</f>
        <v>13.344670272088138</v>
      </c>
      <c r="T4" s="47">
        <f t="shared" ref="T4:AE4" si="1">C4/$N4*100</f>
        <v>6.7141809397764778</v>
      </c>
      <c r="U4" s="47">
        <f t="shared" si="1"/>
        <v>21.670765414816845</v>
      </c>
      <c r="V4" s="47">
        <f t="shared" si="1"/>
        <v>15.120942435457099</v>
      </c>
      <c r="W4" s="47">
        <f t="shared" si="1"/>
        <v>1.7184352610744957</v>
      </c>
      <c r="X4" s="47">
        <f t="shared" si="1"/>
        <v>13.559818164588467</v>
      </c>
      <c r="Y4" s="47">
        <f t="shared" si="1"/>
        <v>6.9534591974426307</v>
      </c>
      <c r="Z4" s="47">
        <f t="shared" si="1"/>
        <v>1.5226701737629318</v>
      </c>
      <c r="AA4" s="47">
        <f t="shared" si="1"/>
        <v>3.3617085253319989</v>
      </c>
      <c r="AB4" s="47">
        <f t="shared" si="1"/>
        <v>9.3803129735521456</v>
      </c>
      <c r="AC4" s="47">
        <f t="shared" si="1"/>
        <v>3.4461955423041544</v>
      </c>
      <c r="AD4" s="47">
        <f t="shared" si="1"/>
        <v>3.2068410998046248</v>
      </c>
      <c r="AE4" s="47">
        <f t="shared" si="1"/>
        <v>100</v>
      </c>
    </row>
    <row r="5" spans="1:32" ht="15.95" customHeight="1" x14ac:dyDescent="0.3">
      <c r="A5" s="40" t="s">
        <v>40</v>
      </c>
      <c r="B5" s="47">
        <v>1.1804298899999999</v>
      </c>
      <c r="C5" s="47">
        <v>1289.12544041</v>
      </c>
      <c r="D5" s="47">
        <v>17.022484800000001</v>
      </c>
      <c r="E5" s="47">
        <v>320.54842629000001</v>
      </c>
      <c r="F5" s="47">
        <v>4.6639760000000002E-2</v>
      </c>
      <c r="G5" s="47">
        <v>2.6897230899999998</v>
      </c>
      <c r="H5" s="47">
        <v>1.08634791</v>
      </c>
      <c r="I5" s="47">
        <v>16.01063358</v>
      </c>
      <c r="J5" s="47">
        <v>0.21471948000000002</v>
      </c>
      <c r="K5" s="47">
        <v>1.4632165100000001</v>
      </c>
      <c r="L5" s="47">
        <v>0.43223035999999998</v>
      </c>
      <c r="M5" s="47">
        <v>1.4106609800000192</v>
      </c>
      <c r="N5" s="47">
        <v>1651.23095306</v>
      </c>
      <c r="O5" s="47">
        <f t="shared" si="0"/>
        <v>20.267490290401291</v>
      </c>
      <c r="P5" s="48"/>
      <c r="R5" s="40" t="s">
        <v>40</v>
      </c>
      <c r="S5" s="47">
        <f t="shared" ref="S5:S25" si="2">B5/$N5*100</f>
        <v>7.1487873202259869E-2</v>
      </c>
      <c r="T5" s="47">
        <f t="shared" ref="T5:T25" si="3">C5/$N5*100</f>
        <v>78.070571413468272</v>
      </c>
      <c r="U5" s="47">
        <f t="shared" ref="U5:U25" si="4">D5/$N5*100</f>
        <v>1.030896663392517</v>
      </c>
      <c r="V5" s="47">
        <f t="shared" ref="V5:V25" si="5">E5/$N5*100</f>
        <v>19.412694856281099</v>
      </c>
      <c r="W5" s="47">
        <f t="shared" ref="W5:W25" si="6">F5/$N5*100</f>
        <v>2.82454491987138E-3</v>
      </c>
      <c r="X5" s="47">
        <f t="shared" ref="X5:X25" si="7">G5/$N5*100</f>
        <v>0.16289199793738754</v>
      </c>
      <c r="Y5" s="47">
        <f t="shared" ref="Y5:Y25" si="8">H5/$N5*100</f>
        <v>6.5790185678558183E-2</v>
      </c>
      <c r="Z5" s="47">
        <f t="shared" ref="Z5:Z25" si="9">I5/$N5*100</f>
        <v>0.96961806283546759</v>
      </c>
      <c r="AA5" s="47">
        <f t="shared" ref="AA5:AA25" si="10">J5/$N5*100</f>
        <v>1.3003600713884985E-2</v>
      </c>
      <c r="AB5" s="47">
        <f t="shared" ref="AB5:AB25" si="11">K5/$N5*100</f>
        <v>8.8613679830094119E-2</v>
      </c>
      <c r="AC5" s="47">
        <f t="shared" ref="AC5:AC25" si="12">L5/$N5*100</f>
        <v>2.6176251068877231E-2</v>
      </c>
      <c r="AD5" s="47">
        <f t="shared" ref="AD5:AD25" si="13">M5/$N5*100</f>
        <v>8.5430870671715217E-2</v>
      </c>
      <c r="AE5" s="47">
        <f t="shared" ref="AE5:AE25" si="14">N5/$N5*100</f>
        <v>100</v>
      </c>
    </row>
    <row r="6" spans="1:32" ht="15.95" customHeight="1" x14ac:dyDescent="0.3">
      <c r="A6" s="40" t="s">
        <v>369</v>
      </c>
      <c r="B6" s="47">
        <v>13.001044589999999</v>
      </c>
      <c r="C6" s="47">
        <v>0</v>
      </c>
      <c r="D6" s="47">
        <v>14.56419135</v>
      </c>
      <c r="E6" s="47">
        <v>0</v>
      </c>
      <c r="F6" s="47">
        <v>0</v>
      </c>
      <c r="G6" s="47">
        <v>0</v>
      </c>
      <c r="H6" s="47">
        <v>0</v>
      </c>
      <c r="I6" s="47">
        <v>0</v>
      </c>
      <c r="J6" s="47">
        <v>1.46471E-2</v>
      </c>
      <c r="K6" s="47">
        <v>0.65420489000000004</v>
      </c>
      <c r="L6" s="47">
        <v>3.9284705499999997</v>
      </c>
      <c r="M6" s="47">
        <v>0.13547323000000044</v>
      </c>
      <c r="N6" s="47">
        <v>32.298031710000004</v>
      </c>
      <c r="O6" s="47">
        <f t="shared" si="0"/>
        <v>0.3964315487596799</v>
      </c>
      <c r="P6" s="48"/>
      <c r="R6" s="40" t="s">
        <v>369</v>
      </c>
      <c r="S6" s="47">
        <f t="shared" si="2"/>
        <v>40.253364993677501</v>
      </c>
      <c r="T6" s="47">
        <f t="shared" si="3"/>
        <v>0</v>
      </c>
      <c r="U6" s="47">
        <f t="shared" si="4"/>
        <v>45.093123571027661</v>
      </c>
      <c r="V6" s="47">
        <f t="shared" si="5"/>
        <v>0</v>
      </c>
      <c r="W6" s="47">
        <f t="shared" si="6"/>
        <v>0</v>
      </c>
      <c r="X6" s="47">
        <f t="shared" si="7"/>
        <v>0</v>
      </c>
      <c r="Y6" s="47">
        <f t="shared" si="8"/>
        <v>0</v>
      </c>
      <c r="Z6" s="47">
        <f t="shared" si="9"/>
        <v>0</v>
      </c>
      <c r="AA6" s="47">
        <f t="shared" si="10"/>
        <v>4.5349822340613459E-2</v>
      </c>
      <c r="AB6" s="47">
        <f t="shared" si="11"/>
        <v>2.0255255672358743</v>
      </c>
      <c r="AC6" s="47">
        <f t="shared" si="12"/>
        <v>12.163188720827469</v>
      </c>
      <c r="AD6" s="47">
        <f t="shared" si="13"/>
        <v>0.41944732489087155</v>
      </c>
      <c r="AE6" s="47">
        <f t="shared" si="14"/>
        <v>100</v>
      </c>
    </row>
    <row r="7" spans="1:32" ht="15.95" customHeight="1" x14ac:dyDescent="0.3">
      <c r="A7" s="40" t="s">
        <v>41</v>
      </c>
      <c r="B7" s="47">
        <v>2.4823800000000002E-3</v>
      </c>
      <c r="C7" s="47">
        <v>0</v>
      </c>
      <c r="D7" s="47">
        <v>4.6441000000000001E-4</v>
      </c>
      <c r="E7" s="47">
        <v>0</v>
      </c>
      <c r="F7" s="47">
        <v>0</v>
      </c>
      <c r="G7" s="47">
        <v>0</v>
      </c>
      <c r="H7" s="47">
        <v>0</v>
      </c>
      <c r="I7" s="47">
        <v>0</v>
      </c>
      <c r="J7" s="47">
        <v>1.1581717</v>
      </c>
      <c r="K7" s="47">
        <v>1.534392E-2</v>
      </c>
      <c r="L7" s="47">
        <v>0</v>
      </c>
      <c r="M7" s="47">
        <v>7.242000000001863E-4</v>
      </c>
      <c r="N7" s="47">
        <v>1.1771866100000001</v>
      </c>
      <c r="O7" s="47">
        <f t="shared" si="0"/>
        <v>1.4448989188309188E-2</v>
      </c>
      <c r="P7" s="48"/>
      <c r="R7" s="40" t="s">
        <v>41</v>
      </c>
      <c r="S7" s="47">
        <f t="shared" si="2"/>
        <v>0.21087395820786645</v>
      </c>
      <c r="T7" s="47">
        <f t="shared" si="3"/>
        <v>0</v>
      </c>
      <c r="U7" s="47">
        <f t="shared" si="4"/>
        <v>3.9450839489246312E-2</v>
      </c>
      <c r="V7" s="47">
        <f t="shared" si="5"/>
        <v>0</v>
      </c>
      <c r="W7" s="47">
        <f t="shared" si="6"/>
        <v>0</v>
      </c>
      <c r="X7" s="47">
        <f t="shared" si="7"/>
        <v>0</v>
      </c>
      <c r="Y7" s="47">
        <f t="shared" si="8"/>
        <v>0</v>
      </c>
      <c r="Z7" s="47">
        <f t="shared" si="9"/>
        <v>0</v>
      </c>
      <c r="AA7" s="47">
        <f t="shared" si="10"/>
        <v>98.384715741882246</v>
      </c>
      <c r="AB7" s="47">
        <f t="shared" si="11"/>
        <v>1.3034399023617842</v>
      </c>
      <c r="AC7" s="47">
        <f t="shared" si="12"/>
        <v>0</v>
      </c>
      <c r="AD7" s="47">
        <f t="shared" si="13"/>
        <v>6.1519558058869377E-2</v>
      </c>
      <c r="AE7" s="47">
        <f t="shared" si="14"/>
        <v>100</v>
      </c>
    </row>
    <row r="8" spans="1:32" ht="15.95" customHeight="1" x14ac:dyDescent="0.3">
      <c r="A8" s="45" t="s">
        <v>42</v>
      </c>
      <c r="B8" s="49">
        <v>643.83394324800008</v>
      </c>
      <c r="C8" s="49">
        <v>1605.9248705299999</v>
      </c>
      <c r="D8" s="49">
        <v>1054.0925206280001</v>
      </c>
      <c r="E8" s="49">
        <v>1034.0093814530001</v>
      </c>
      <c r="F8" s="49">
        <v>81.128653529000005</v>
      </c>
      <c r="G8" s="49">
        <v>642.49116806200004</v>
      </c>
      <c r="H8" s="49">
        <v>329.17579483899999</v>
      </c>
      <c r="I8" s="49">
        <v>87.855739876000001</v>
      </c>
      <c r="J8" s="49">
        <v>160.00514996000001</v>
      </c>
      <c r="K8" s="49">
        <v>444.72998321200004</v>
      </c>
      <c r="L8" s="49">
        <v>166.96471675000001</v>
      </c>
      <c r="M8" s="49">
        <v>152.85726276399899</v>
      </c>
      <c r="N8" s="49">
        <v>6403.0691848509996</v>
      </c>
      <c r="O8" s="49">
        <f t="shared" si="0"/>
        <v>78.59236304421421</v>
      </c>
      <c r="P8" s="50"/>
      <c r="R8" s="45" t="s">
        <v>42</v>
      </c>
      <c r="S8" s="49">
        <f>B8/$N8*100</f>
        <v>10.055083346143514</v>
      </c>
      <c r="T8" s="49">
        <f t="shared" si="3"/>
        <v>25.080548470871626</v>
      </c>
      <c r="U8" s="49">
        <f t="shared" si="4"/>
        <v>16.462300971569604</v>
      </c>
      <c r="V8" s="49">
        <f t="shared" si="5"/>
        <v>16.148652335341922</v>
      </c>
      <c r="W8" s="49">
        <f t="shared" si="6"/>
        <v>1.2670275954684671</v>
      </c>
      <c r="X8" s="49">
        <f t="shared" si="7"/>
        <v>10.034112540624546</v>
      </c>
      <c r="Y8" s="49">
        <f t="shared" si="8"/>
        <v>5.1409064205927359</v>
      </c>
      <c r="Z8" s="49">
        <f t="shared" si="9"/>
        <v>1.3720879368890408</v>
      </c>
      <c r="AA8" s="49">
        <f t="shared" si="10"/>
        <v>2.4988821038909852</v>
      </c>
      <c r="AB8" s="49">
        <f t="shared" si="11"/>
        <v>6.9455751667369965</v>
      </c>
      <c r="AC8" s="49">
        <f t="shared" si="12"/>
        <v>2.6075732110629271</v>
      </c>
      <c r="AD8" s="49">
        <f t="shared" si="13"/>
        <v>2.3872499008076233</v>
      </c>
      <c r="AE8" s="49">
        <f t="shared" si="14"/>
        <v>100</v>
      </c>
    </row>
    <row r="9" spans="1:32" ht="15.95" customHeight="1" x14ac:dyDescent="0.3">
      <c r="A9" s="40" t="s">
        <v>43</v>
      </c>
      <c r="B9" s="47">
        <v>0</v>
      </c>
      <c r="C9" s="47">
        <v>0</v>
      </c>
      <c r="D9" s="47">
        <v>0.20031241</v>
      </c>
      <c r="E9" s="47">
        <v>166.55169266999999</v>
      </c>
      <c r="F9" s="47">
        <v>0</v>
      </c>
      <c r="G9" s="47">
        <v>0</v>
      </c>
      <c r="H9" s="47">
        <v>0</v>
      </c>
      <c r="I9" s="47">
        <v>0</v>
      </c>
      <c r="J9" s="47">
        <v>1.2830031499999999</v>
      </c>
      <c r="K9" s="47">
        <v>7.9498320000000011E-2</v>
      </c>
      <c r="L9" s="47">
        <v>0</v>
      </c>
      <c r="M9" s="47">
        <v>0</v>
      </c>
      <c r="N9" s="47">
        <v>168.11450655000002</v>
      </c>
      <c r="O9" s="47">
        <f t="shared" si="0"/>
        <v>2.063466120752838</v>
      </c>
      <c r="P9" s="48"/>
      <c r="R9" s="40" t="s">
        <v>43</v>
      </c>
      <c r="S9" s="47">
        <f t="shared" si="2"/>
        <v>0</v>
      </c>
      <c r="T9" s="47">
        <f t="shared" si="3"/>
        <v>0</v>
      </c>
      <c r="U9" s="47">
        <f t="shared" si="4"/>
        <v>0.11915236472494645</v>
      </c>
      <c r="V9" s="47">
        <f t="shared" si="5"/>
        <v>99.070387254454332</v>
      </c>
      <c r="W9" s="47">
        <f t="shared" si="6"/>
        <v>0</v>
      </c>
      <c r="X9" s="47">
        <f t="shared" si="7"/>
        <v>0</v>
      </c>
      <c r="Y9" s="47">
        <f t="shared" si="8"/>
        <v>0</v>
      </c>
      <c r="Z9" s="47">
        <f t="shared" si="9"/>
        <v>0</v>
      </c>
      <c r="AA9" s="47">
        <f t="shared" si="10"/>
        <v>0.76317218325142788</v>
      </c>
      <c r="AB9" s="47">
        <f t="shared" si="11"/>
        <v>4.7288197569289418E-2</v>
      </c>
      <c r="AC9" s="47">
        <f t="shared" si="12"/>
        <v>0</v>
      </c>
      <c r="AD9" s="47">
        <f t="shared" si="13"/>
        <v>0</v>
      </c>
      <c r="AE9" s="47">
        <f t="shared" si="14"/>
        <v>100</v>
      </c>
    </row>
    <row r="10" spans="1:32" ht="15.95" customHeight="1" x14ac:dyDescent="0.3">
      <c r="A10" s="40" t="s">
        <v>45</v>
      </c>
      <c r="B10" s="47">
        <v>4.2485910000000002E-2</v>
      </c>
      <c r="C10" s="47">
        <v>0</v>
      </c>
      <c r="D10" s="47">
        <v>17.104811157</v>
      </c>
      <c r="E10" s="47">
        <v>49.31989746</v>
      </c>
      <c r="F10" s="47">
        <v>0.20926684000000001</v>
      </c>
      <c r="G10" s="47">
        <v>10.027618050000001</v>
      </c>
      <c r="H10" s="47">
        <v>23.048670649999998</v>
      </c>
      <c r="I10" s="47">
        <v>0.1475911</v>
      </c>
      <c r="J10" s="47">
        <v>0.94339640599999997</v>
      </c>
      <c r="K10" s="47">
        <v>1.7622269999999999E-2</v>
      </c>
      <c r="L10" s="47">
        <v>3.6008200000000002E-3</v>
      </c>
      <c r="M10" s="47">
        <v>6.5382620660000148</v>
      </c>
      <c r="N10" s="47">
        <v>107.40322272900001</v>
      </c>
      <c r="O10" s="47">
        <f t="shared" si="0"/>
        <v>1.3182854704751394</v>
      </c>
      <c r="P10" s="48"/>
      <c r="R10" s="40" t="s">
        <v>45</v>
      </c>
      <c r="S10" s="47">
        <f t="shared" si="2"/>
        <v>3.9557388428837485E-2</v>
      </c>
      <c r="T10" s="47">
        <f t="shared" si="3"/>
        <v>0</v>
      </c>
      <c r="U10" s="47">
        <f t="shared" si="4"/>
        <v>15.925789489724055</v>
      </c>
      <c r="V10" s="47">
        <f t="shared" si="5"/>
        <v>45.920314313513714</v>
      </c>
      <c r="W10" s="47">
        <f t="shared" si="6"/>
        <v>0.19484223534709239</v>
      </c>
      <c r="X10" s="47">
        <f t="shared" si="7"/>
        <v>9.3364219389409797</v>
      </c>
      <c r="Y10" s="47">
        <f t="shared" si="8"/>
        <v>21.459943253431458</v>
      </c>
      <c r="Z10" s="47">
        <f t="shared" si="9"/>
        <v>0.13741775735389442</v>
      </c>
      <c r="AA10" s="47">
        <f t="shared" si="10"/>
        <v>0.87836880684705276</v>
      </c>
      <c r="AB10" s="47">
        <f t="shared" si="11"/>
        <v>1.6407580286919826E-2</v>
      </c>
      <c r="AC10" s="47">
        <f t="shared" si="12"/>
        <v>3.3526182068908633E-3</v>
      </c>
      <c r="AD10" s="47">
        <f t="shared" si="13"/>
        <v>6.0875846179191191</v>
      </c>
      <c r="AE10" s="47">
        <f t="shared" si="14"/>
        <v>100</v>
      </c>
    </row>
    <row r="11" spans="1:32" ht="15.95" customHeight="1" x14ac:dyDescent="0.3">
      <c r="A11" s="45" t="s">
        <v>203</v>
      </c>
      <c r="B11" s="49">
        <v>6.5331196999999293</v>
      </c>
      <c r="C11" s="49">
        <v>55.026676940000016</v>
      </c>
      <c r="D11" s="49">
        <v>22.521587770999986</v>
      </c>
      <c r="E11" s="49">
        <v>22.8888972499999</v>
      </c>
      <c r="F11" s="49">
        <v>3.981850999998926E-2</v>
      </c>
      <c r="G11" s="49">
        <v>1.1900317839999843</v>
      </c>
      <c r="H11" s="49">
        <v>1.2210218200000327</v>
      </c>
      <c r="I11" s="49">
        <v>0</v>
      </c>
      <c r="J11" s="49">
        <v>0.7580715249999912</v>
      </c>
      <c r="K11" s="49">
        <v>9.369975999993585E-2</v>
      </c>
      <c r="L11" s="49">
        <v>3.437241911000001</v>
      </c>
      <c r="M11" s="49">
        <v>2.9144110650014454</v>
      </c>
      <c r="N11" s="49">
        <v>116.62457803600046</v>
      </c>
      <c r="O11" s="49">
        <f t="shared" ref="O11" si="15">O12-SUM(O8:O10)</f>
        <v>1.4314699579646799</v>
      </c>
      <c r="P11" s="50"/>
      <c r="R11" s="45" t="s">
        <v>203</v>
      </c>
      <c r="S11" s="49">
        <f t="shared" si="2"/>
        <v>5.6018378029914428</v>
      </c>
      <c r="T11" s="49">
        <f t="shared" si="3"/>
        <v>47.182744723855727</v>
      </c>
      <c r="U11" s="49">
        <f t="shared" si="4"/>
        <v>19.311184786493179</v>
      </c>
      <c r="V11" s="49">
        <f t="shared" si="5"/>
        <v>19.626135104158234</v>
      </c>
      <c r="W11" s="49">
        <f t="shared" si="6"/>
        <v>3.414246865501868E-2</v>
      </c>
      <c r="X11" s="49">
        <f t="shared" si="7"/>
        <v>1.0203953609441034</v>
      </c>
      <c r="Y11" s="49">
        <f t="shared" si="8"/>
        <v>1.0469678352217655</v>
      </c>
      <c r="Z11" s="49">
        <f t="shared" si="9"/>
        <v>0</v>
      </c>
      <c r="AA11" s="49">
        <f t="shared" si="10"/>
        <v>0.65001009029673362</v>
      </c>
      <c r="AB11" s="49">
        <f t="shared" si="11"/>
        <v>8.0343064539116257E-2</v>
      </c>
      <c r="AC11" s="49">
        <f t="shared" si="12"/>
        <v>2.9472706087210621</v>
      </c>
      <c r="AD11" s="49">
        <f t="shared" si="13"/>
        <v>2.4989681541242579</v>
      </c>
      <c r="AE11" s="49">
        <f t="shared" si="14"/>
        <v>100</v>
      </c>
    </row>
    <row r="12" spans="1:32" ht="15.95" customHeight="1" x14ac:dyDescent="0.3">
      <c r="A12" s="45" t="s">
        <v>44</v>
      </c>
      <c r="B12" s="49">
        <v>650.40954885799999</v>
      </c>
      <c r="C12" s="49">
        <v>1660.9515474699999</v>
      </c>
      <c r="D12" s="49">
        <v>1093.9192319660001</v>
      </c>
      <c r="E12" s="49">
        <v>1272.7698688329999</v>
      </c>
      <c r="F12" s="49">
        <v>81.377738878999992</v>
      </c>
      <c r="G12" s="49">
        <v>653.70881789600003</v>
      </c>
      <c r="H12" s="49">
        <v>353.44548730900004</v>
      </c>
      <c r="I12" s="49">
        <v>88.003330976000001</v>
      </c>
      <c r="J12" s="49">
        <v>162.98962104100002</v>
      </c>
      <c r="K12" s="49">
        <v>444.920803562</v>
      </c>
      <c r="L12" s="49">
        <v>170.40555948100001</v>
      </c>
      <c r="M12" s="49">
        <v>162.30993589500045</v>
      </c>
      <c r="N12" s="49">
        <v>6795.2114921660004</v>
      </c>
      <c r="O12" s="49">
        <f>N12/N$25*100</f>
        <v>83.405584593406871</v>
      </c>
      <c r="P12" s="50"/>
      <c r="R12" s="45" t="s">
        <v>44</v>
      </c>
      <c r="S12" s="49">
        <f t="shared" si="2"/>
        <v>9.5715865445518222</v>
      </c>
      <c r="T12" s="49">
        <f t="shared" si="3"/>
        <v>24.442970603414803</v>
      </c>
      <c r="U12" s="49">
        <f t="shared" si="4"/>
        <v>16.098383887346955</v>
      </c>
      <c r="V12" s="49">
        <f t="shared" si="5"/>
        <v>18.73039375301768</v>
      </c>
      <c r="W12" s="49">
        <f t="shared" si="6"/>
        <v>1.1975747770737966</v>
      </c>
      <c r="X12" s="49">
        <f t="shared" si="7"/>
        <v>9.6201393974218714</v>
      </c>
      <c r="Y12" s="49">
        <f t="shared" si="8"/>
        <v>5.2013905338557445</v>
      </c>
      <c r="Z12" s="49">
        <f t="shared" si="9"/>
        <v>1.29507861642653</v>
      </c>
      <c r="AA12" s="49">
        <f t="shared" si="10"/>
        <v>2.3985952641636827</v>
      </c>
      <c r="AB12" s="49">
        <f t="shared" si="11"/>
        <v>6.5475637377134781</v>
      </c>
      <c r="AC12" s="49">
        <f t="shared" si="12"/>
        <v>2.5077300342668596</v>
      </c>
      <c r="AD12" s="49">
        <f t="shared" si="13"/>
        <v>2.3885928507467766</v>
      </c>
      <c r="AE12" s="49">
        <f t="shared" si="14"/>
        <v>100</v>
      </c>
    </row>
    <row r="13" spans="1:32" ht="15.95" customHeight="1" x14ac:dyDescent="0.3">
      <c r="A13" s="45" t="s">
        <v>57</v>
      </c>
      <c r="B13" s="49">
        <v>2.4582018050000443</v>
      </c>
      <c r="C13" s="49">
        <v>0.14686481000012463</v>
      </c>
      <c r="D13" s="49">
        <v>8.7498563999815815E-2</v>
      </c>
      <c r="E13" s="49">
        <v>0</v>
      </c>
      <c r="F13" s="49">
        <v>0</v>
      </c>
      <c r="G13" s="49">
        <v>5.2984987389999105</v>
      </c>
      <c r="H13" s="49">
        <v>1.3042099999438506E-4</v>
      </c>
      <c r="I13" s="49">
        <v>0</v>
      </c>
      <c r="J13" s="49">
        <v>2.7081176999985246E-2</v>
      </c>
      <c r="K13" s="49">
        <v>0</v>
      </c>
      <c r="L13" s="49">
        <v>2.1148431000000301E-2</v>
      </c>
      <c r="M13" s="49">
        <v>1.0230156599998566</v>
      </c>
      <c r="N13" s="49">
        <v>9.0624396069997601</v>
      </c>
      <c r="O13" s="49">
        <f t="shared" ref="O13" si="16">O14-SUM(O12)</f>
        <v>0.11123392908899632</v>
      </c>
      <c r="P13" s="50"/>
      <c r="R13" s="45" t="s">
        <v>57</v>
      </c>
      <c r="S13" s="49">
        <f t="shared" si="2"/>
        <v>27.125166198088067</v>
      </c>
      <c r="T13" s="49">
        <f t="shared" si="3"/>
        <v>1.6205880134824553</v>
      </c>
      <c r="U13" s="49">
        <f t="shared" si="4"/>
        <v>0.96550783005751106</v>
      </c>
      <c r="V13" s="49">
        <f t="shared" si="5"/>
        <v>0</v>
      </c>
      <c r="W13" s="49">
        <f t="shared" si="6"/>
        <v>0</v>
      </c>
      <c r="X13" s="49">
        <f t="shared" si="7"/>
        <v>58.466582606601762</v>
      </c>
      <c r="Y13" s="49">
        <f t="shared" si="8"/>
        <v>1.4391378662942907E-3</v>
      </c>
      <c r="Z13" s="49">
        <f t="shared" si="9"/>
        <v>0</v>
      </c>
      <c r="AA13" s="49">
        <f t="shared" si="10"/>
        <v>0.29882877210092468</v>
      </c>
      <c r="AB13" s="49">
        <f t="shared" si="11"/>
        <v>0</v>
      </c>
      <c r="AC13" s="49">
        <f t="shared" si="12"/>
        <v>0.23336355238897716</v>
      </c>
      <c r="AD13" s="49">
        <f t="shared" si="13"/>
        <v>11.288523889413696</v>
      </c>
      <c r="AE13" s="51">
        <f t="shared" si="14"/>
        <v>100</v>
      </c>
      <c r="AF13" s="42"/>
    </row>
    <row r="14" spans="1:32" ht="15.95" customHeight="1" x14ac:dyDescent="0.3">
      <c r="A14" s="45" t="s">
        <v>47</v>
      </c>
      <c r="B14" s="49">
        <v>652.86775066300004</v>
      </c>
      <c r="C14" s="49">
        <v>1661.09841228</v>
      </c>
      <c r="D14" s="49">
        <v>1094.0067305299999</v>
      </c>
      <c r="E14" s="49">
        <v>1272.7698688329999</v>
      </c>
      <c r="F14" s="49">
        <v>81.377738878999992</v>
      </c>
      <c r="G14" s="49">
        <v>659.00731663499994</v>
      </c>
      <c r="H14" s="49">
        <v>353.44561773000004</v>
      </c>
      <c r="I14" s="49">
        <v>88.003330976000001</v>
      </c>
      <c r="J14" s="49">
        <v>163.01670221800001</v>
      </c>
      <c r="K14" s="49">
        <v>444.920803562</v>
      </c>
      <c r="L14" s="49">
        <v>170.42670791200001</v>
      </c>
      <c r="M14" s="49">
        <v>163.33295155500031</v>
      </c>
      <c r="N14" s="49">
        <v>6804.2739317730002</v>
      </c>
      <c r="O14" s="49">
        <f>N14/N$25*100</f>
        <v>83.516818522495868</v>
      </c>
      <c r="P14" s="50"/>
      <c r="R14" s="45" t="s">
        <v>47</v>
      </c>
      <c r="S14" s="49">
        <f t="shared" si="2"/>
        <v>9.5949657113948863</v>
      </c>
      <c r="T14" s="49">
        <f t="shared" si="3"/>
        <v>24.41257405177932</v>
      </c>
      <c r="U14" s="49">
        <f t="shared" si="4"/>
        <v>16.078228794132819</v>
      </c>
      <c r="V14" s="49">
        <f t="shared" si="5"/>
        <v>18.705447217369045</v>
      </c>
      <c r="W14" s="49">
        <f t="shared" si="6"/>
        <v>1.1959797576491056</v>
      </c>
      <c r="X14" s="49">
        <f t="shared" si="7"/>
        <v>9.6851967343307912</v>
      </c>
      <c r="Y14" s="49">
        <f t="shared" si="8"/>
        <v>5.1944648506810216</v>
      </c>
      <c r="Z14" s="49">
        <f t="shared" si="9"/>
        <v>1.2933537341150054</v>
      </c>
      <c r="AA14" s="49">
        <f t="shared" si="10"/>
        <v>2.3957986385113466</v>
      </c>
      <c r="AB14" s="49">
        <f t="shared" si="11"/>
        <v>6.5388432038929727</v>
      </c>
      <c r="AC14" s="49">
        <f t="shared" si="12"/>
        <v>2.5047008633232917</v>
      </c>
      <c r="AD14" s="49">
        <f t="shared" si="13"/>
        <v>2.4004464428203933</v>
      </c>
      <c r="AE14" s="49">
        <f t="shared" si="14"/>
        <v>100</v>
      </c>
    </row>
    <row r="15" spans="1:32" ht="15.95" customHeight="1" x14ac:dyDescent="0.3">
      <c r="A15" s="40" t="s">
        <v>49</v>
      </c>
      <c r="B15" s="47">
        <v>18.937779750000001</v>
      </c>
      <c r="C15" s="47">
        <v>172.94769550000001</v>
      </c>
      <c r="D15" s="47">
        <v>2.8225874100000001</v>
      </c>
      <c r="E15" s="47">
        <v>2.45766909</v>
      </c>
      <c r="F15" s="47">
        <v>0.176542595</v>
      </c>
      <c r="G15" s="47">
        <v>17.622763500999998</v>
      </c>
      <c r="H15" s="47">
        <v>7.9039212240000003</v>
      </c>
      <c r="I15" s="47">
        <v>5.2125699999999997E-2</v>
      </c>
      <c r="J15" s="47">
        <v>5.5659750399999997</v>
      </c>
      <c r="K15" s="47">
        <v>65.532168400000003</v>
      </c>
      <c r="L15" s="47">
        <v>1.2996495370000001</v>
      </c>
      <c r="M15" s="47">
        <v>5.1820668630000357</v>
      </c>
      <c r="N15" s="47">
        <v>300.50094461000003</v>
      </c>
      <c r="O15" s="47">
        <f>N15/N$25*100</f>
        <v>3.6883998364087645</v>
      </c>
      <c r="P15" s="48"/>
      <c r="R15" s="40" t="s">
        <v>49</v>
      </c>
      <c r="S15" s="47">
        <f t="shared" si="2"/>
        <v>6.3020699567444192</v>
      </c>
      <c r="T15" s="47">
        <f t="shared" si="3"/>
        <v>57.553128734572603</v>
      </c>
      <c r="U15" s="47">
        <f t="shared" si="4"/>
        <v>0.93929402240756565</v>
      </c>
      <c r="V15" s="47">
        <f t="shared" si="5"/>
        <v>0.81785735921384317</v>
      </c>
      <c r="W15" s="47">
        <f t="shared" si="6"/>
        <v>5.8749430964059941E-2</v>
      </c>
      <c r="X15" s="47">
        <f t="shared" si="7"/>
        <v>5.8644619316825768</v>
      </c>
      <c r="Y15" s="47">
        <f t="shared" si="8"/>
        <v>2.6302483788388646</v>
      </c>
      <c r="Z15" s="47">
        <f t="shared" si="9"/>
        <v>1.7346268268025059E-2</v>
      </c>
      <c r="AA15" s="47">
        <f t="shared" si="10"/>
        <v>1.8522321276639262</v>
      </c>
      <c r="AB15" s="47">
        <f t="shared" si="11"/>
        <v>21.807641398615168</v>
      </c>
      <c r="AC15" s="47">
        <f t="shared" si="12"/>
        <v>0.43249432666067916</v>
      </c>
      <c r="AD15" s="47">
        <f t="shared" si="13"/>
        <v>1.7244760643682806</v>
      </c>
      <c r="AE15" s="47">
        <f t="shared" si="14"/>
        <v>100</v>
      </c>
    </row>
    <row r="16" spans="1:32" ht="15.95" customHeight="1" x14ac:dyDescent="0.3">
      <c r="A16" s="40" t="s">
        <v>48</v>
      </c>
      <c r="B16" s="47">
        <v>29.301647201000002</v>
      </c>
      <c r="C16" s="47">
        <v>0</v>
      </c>
      <c r="D16" s="47">
        <v>2.7515110539999998</v>
      </c>
      <c r="E16" s="47">
        <v>9.0711029999999988E-3</v>
      </c>
      <c r="F16" s="47">
        <v>8.8007121480000006</v>
      </c>
      <c r="G16" s="47">
        <v>128.46303024099998</v>
      </c>
      <c r="H16" s="47">
        <v>15.762448092</v>
      </c>
      <c r="I16" s="47">
        <v>4.0594468999999994E-2</v>
      </c>
      <c r="J16" s="47">
        <v>14.876853439</v>
      </c>
      <c r="K16" s="47">
        <v>10.037587619000002</v>
      </c>
      <c r="L16" s="47">
        <v>4.022305534</v>
      </c>
      <c r="M16" s="47">
        <v>22.855778241999953</v>
      </c>
      <c r="N16" s="47">
        <v>236.921539142</v>
      </c>
      <c r="O16" s="47">
        <f>N16/N$25*100</f>
        <v>2.9080153719556234</v>
      </c>
      <c r="P16" s="48"/>
      <c r="R16" s="40" t="s">
        <v>48</v>
      </c>
      <c r="S16" s="47">
        <f t="shared" si="2"/>
        <v>12.367658638009239</v>
      </c>
      <c r="T16" s="47">
        <f t="shared" si="3"/>
        <v>0</v>
      </c>
      <c r="U16" s="47">
        <f t="shared" si="4"/>
        <v>1.1613596062073821</v>
      </c>
      <c r="V16" s="47">
        <f t="shared" si="5"/>
        <v>3.8287371561279582E-3</v>
      </c>
      <c r="W16" s="47">
        <f t="shared" si="6"/>
        <v>3.7146104064119103</v>
      </c>
      <c r="X16" s="47">
        <f t="shared" si="7"/>
        <v>54.221760801581276</v>
      </c>
      <c r="Y16" s="47">
        <f t="shared" si="8"/>
        <v>6.6530245198823836</v>
      </c>
      <c r="Z16" s="47">
        <f t="shared" si="9"/>
        <v>1.7134140334817558E-2</v>
      </c>
      <c r="AA16" s="47">
        <f t="shared" si="10"/>
        <v>6.2792321427911579</v>
      </c>
      <c r="AB16" s="47">
        <f t="shared" si="11"/>
        <v>4.2366716235892454</v>
      </c>
      <c r="AC16" s="47">
        <f t="shared" si="12"/>
        <v>1.6977373811459213</v>
      </c>
      <c r="AD16" s="47">
        <f t="shared" si="13"/>
        <v>9.6469820028905175</v>
      </c>
      <c r="AE16" s="47">
        <f t="shared" si="14"/>
        <v>100</v>
      </c>
    </row>
    <row r="17" spans="1:32" ht="15.95" customHeight="1" x14ac:dyDescent="0.3">
      <c r="A17" s="45" t="s">
        <v>58</v>
      </c>
      <c r="B17" s="49">
        <v>18.712397328999998</v>
      </c>
      <c r="C17" s="49">
        <v>41.202803810000006</v>
      </c>
      <c r="D17" s="49">
        <v>12.363897362000001</v>
      </c>
      <c r="E17" s="49">
        <v>7.9076546689999994</v>
      </c>
      <c r="F17" s="49">
        <v>1.6729914289999996</v>
      </c>
      <c r="G17" s="49">
        <v>46.756898758000006</v>
      </c>
      <c r="H17" s="49">
        <v>13.431290623000002</v>
      </c>
      <c r="I17" s="49">
        <v>2.2766000000000036E-3</v>
      </c>
      <c r="J17" s="49">
        <v>6.3144724700000019</v>
      </c>
      <c r="K17" s="49">
        <v>48.492709844999979</v>
      </c>
      <c r="L17" s="49">
        <v>2.2041833300000002</v>
      </c>
      <c r="M17" s="49">
        <v>3.7799783450000604</v>
      </c>
      <c r="N17" s="49">
        <v>202.84155456999997</v>
      </c>
      <c r="O17" s="49">
        <f t="shared" ref="O17" si="17">O18-SUM(O15:O16)</f>
        <v>2.489711829904147</v>
      </c>
      <c r="P17" s="50"/>
      <c r="R17" s="45" t="s">
        <v>58</v>
      </c>
      <c r="S17" s="49">
        <f t="shared" si="2"/>
        <v>9.2251301113660169</v>
      </c>
      <c r="T17" s="49">
        <f t="shared" si="3"/>
        <v>20.312802225039668</v>
      </c>
      <c r="U17" s="49">
        <f t="shared" si="4"/>
        <v>6.0953473701234424</v>
      </c>
      <c r="V17" s="49">
        <f t="shared" si="5"/>
        <v>3.8984391959346243</v>
      </c>
      <c r="W17" s="49">
        <f t="shared" si="6"/>
        <v>0.82477746364473647</v>
      </c>
      <c r="X17" s="49">
        <f t="shared" si="7"/>
        <v>23.05094676340806</v>
      </c>
      <c r="Y17" s="49">
        <f t="shared" si="8"/>
        <v>6.6215675833646337</v>
      </c>
      <c r="Z17" s="49">
        <f t="shared" si="9"/>
        <v>1.1223538514216801E-3</v>
      </c>
      <c r="AA17" s="49">
        <f t="shared" si="10"/>
        <v>3.1130073339192923</v>
      </c>
      <c r="AB17" s="49">
        <f t="shared" si="11"/>
        <v>23.906694043929395</v>
      </c>
      <c r="AC17" s="49">
        <f t="shared" si="12"/>
        <v>1.0866527495673197</v>
      </c>
      <c r="AD17" s="49">
        <f t="shared" si="13"/>
        <v>1.863512805851427</v>
      </c>
      <c r="AE17" s="49">
        <f t="shared" si="14"/>
        <v>100</v>
      </c>
    </row>
    <row r="18" spans="1:32" ht="15.95" customHeight="1" x14ac:dyDescent="0.3">
      <c r="A18" s="45" t="s">
        <v>59</v>
      </c>
      <c r="B18" s="49">
        <v>66.951824279999997</v>
      </c>
      <c r="C18" s="49">
        <v>214.15049931000001</v>
      </c>
      <c r="D18" s="49">
        <v>17.937995826000002</v>
      </c>
      <c r="E18" s="49">
        <v>10.374394861999999</v>
      </c>
      <c r="F18" s="49">
        <v>10.650246172000001</v>
      </c>
      <c r="G18" s="49">
        <v>192.8426925</v>
      </c>
      <c r="H18" s="49">
        <v>37.097659939000003</v>
      </c>
      <c r="I18" s="49">
        <v>9.4996768999999995E-2</v>
      </c>
      <c r="J18" s="49">
        <v>26.757300949000001</v>
      </c>
      <c r="K18" s="49">
        <v>124.06246586399999</v>
      </c>
      <c r="L18" s="49">
        <v>7.5261384009999999</v>
      </c>
      <c r="M18" s="49">
        <v>31.817823450000049</v>
      </c>
      <c r="N18" s="49">
        <v>740.26403832200003</v>
      </c>
      <c r="O18" s="49">
        <f>N18/N$25*100</f>
        <v>9.0861270382685344</v>
      </c>
      <c r="P18" s="50"/>
      <c r="R18" s="45" t="s">
        <v>59</v>
      </c>
      <c r="S18" s="49">
        <f t="shared" si="2"/>
        <v>9.0443167321437929</v>
      </c>
      <c r="T18" s="49">
        <f t="shared" si="3"/>
        <v>28.928934572511118</v>
      </c>
      <c r="U18" s="49">
        <f t="shared" si="4"/>
        <v>2.4231888755073272</v>
      </c>
      <c r="V18" s="49">
        <f t="shared" si="5"/>
        <v>1.401445203999947</v>
      </c>
      <c r="W18" s="49">
        <f t="shared" si="6"/>
        <v>1.4387091119732818</v>
      </c>
      <c r="X18" s="49">
        <f t="shared" si="7"/>
        <v>26.05052825977172</v>
      </c>
      <c r="Y18" s="49">
        <f t="shared" si="8"/>
        <v>5.0114091754465679</v>
      </c>
      <c r="Z18" s="49">
        <f t="shared" si="9"/>
        <v>1.2832822355565826E-2</v>
      </c>
      <c r="AA18" s="49">
        <f t="shared" si="10"/>
        <v>3.6145617730738815</v>
      </c>
      <c r="AB18" s="49">
        <f t="shared" si="11"/>
        <v>16.759218257477382</v>
      </c>
      <c r="AC18" s="49">
        <f t="shared" si="12"/>
        <v>1.0166829686958641</v>
      </c>
      <c r="AD18" s="49">
        <f t="shared" si="13"/>
        <v>4.2981722470435519</v>
      </c>
      <c r="AE18" s="49">
        <f t="shared" si="14"/>
        <v>100</v>
      </c>
    </row>
    <row r="19" spans="1:32" ht="15.95" customHeight="1" x14ac:dyDescent="0.3">
      <c r="A19" s="40" t="s">
        <v>54</v>
      </c>
      <c r="B19" s="47">
        <v>0.51329517999999996</v>
      </c>
      <c r="C19" s="47">
        <v>0</v>
      </c>
      <c r="D19" s="47">
        <v>0</v>
      </c>
      <c r="E19" s="47">
        <v>0</v>
      </c>
      <c r="F19" s="47">
        <v>0.12191573</v>
      </c>
      <c r="G19" s="47">
        <v>82.524678469999998</v>
      </c>
      <c r="H19" s="47">
        <v>3.5234527999999998</v>
      </c>
      <c r="I19" s="47">
        <v>0</v>
      </c>
      <c r="J19" s="47">
        <v>0</v>
      </c>
      <c r="K19" s="47">
        <v>0.29179647999999997</v>
      </c>
      <c r="L19" s="47">
        <v>1.6905499999999999E-3</v>
      </c>
      <c r="M19" s="47">
        <v>0.11242976000000536</v>
      </c>
      <c r="N19" s="47">
        <v>87.089258970000003</v>
      </c>
      <c r="O19" s="47">
        <f>N19/N$25*100</f>
        <v>1.0689484153029813</v>
      </c>
      <c r="P19" s="48"/>
      <c r="R19" s="40" t="s">
        <v>54</v>
      </c>
      <c r="S19" s="47">
        <f t="shared" si="2"/>
        <v>0.58938976639681462</v>
      </c>
      <c r="T19" s="47">
        <f t="shared" si="3"/>
        <v>0</v>
      </c>
      <c r="U19" s="47">
        <f t="shared" si="4"/>
        <v>0</v>
      </c>
      <c r="V19" s="47">
        <f t="shared" si="5"/>
        <v>0</v>
      </c>
      <c r="W19" s="47">
        <f t="shared" si="6"/>
        <v>0.13998939874089045</v>
      </c>
      <c r="X19" s="47">
        <f t="shared" si="7"/>
        <v>94.758733104420628</v>
      </c>
      <c r="Y19" s="47">
        <f t="shared" si="8"/>
        <v>4.0457949024617816</v>
      </c>
      <c r="Z19" s="47">
        <f t="shared" si="9"/>
        <v>0</v>
      </c>
      <c r="AA19" s="47">
        <f t="shared" si="10"/>
        <v>0</v>
      </c>
      <c r="AB19" s="47">
        <f t="shared" si="11"/>
        <v>0.33505449862711123</v>
      </c>
      <c r="AC19" s="47">
        <f t="shared" si="12"/>
        <v>1.941169347396044E-3</v>
      </c>
      <c r="AD19" s="47">
        <f t="shared" si="13"/>
        <v>0.1290971600053854</v>
      </c>
      <c r="AE19" s="47">
        <f t="shared" si="14"/>
        <v>100</v>
      </c>
    </row>
    <row r="20" spans="1:32" ht="15.95" customHeight="1" x14ac:dyDescent="0.3">
      <c r="A20" s="40" t="s">
        <v>53</v>
      </c>
      <c r="B20" s="47">
        <v>29.242751263999999</v>
      </c>
      <c r="C20" s="47">
        <v>0</v>
      </c>
      <c r="D20" s="47">
        <v>4.0200905750000002</v>
      </c>
      <c r="E20" s="47">
        <v>5.2964989999999997E-2</v>
      </c>
      <c r="F20" s="47">
        <v>1.263484E-2</v>
      </c>
      <c r="G20" s="47">
        <v>27.095444118</v>
      </c>
      <c r="H20" s="47">
        <v>0.90426987999999997</v>
      </c>
      <c r="I20" s="47">
        <v>0</v>
      </c>
      <c r="J20" s="47">
        <v>3.4106420850000001</v>
      </c>
      <c r="K20" s="47">
        <v>9.0467045289999994</v>
      </c>
      <c r="L20" s="47">
        <v>6.0418444299999994</v>
      </c>
      <c r="M20" s="47">
        <v>5.6509416089999975</v>
      </c>
      <c r="N20" s="47">
        <v>85.47828831999999</v>
      </c>
      <c r="O20" s="47">
        <f>N20/N$25*100</f>
        <v>1.0491750868376384</v>
      </c>
      <c r="P20" s="48"/>
      <c r="R20" s="40" t="s">
        <v>53</v>
      </c>
      <c r="S20" s="47">
        <f t="shared" si="2"/>
        <v>34.210735660177995</v>
      </c>
      <c r="T20" s="47">
        <f t="shared" si="3"/>
        <v>0</v>
      </c>
      <c r="U20" s="47">
        <f t="shared" si="4"/>
        <v>4.7030546048725563</v>
      </c>
      <c r="V20" s="47">
        <f t="shared" si="5"/>
        <v>6.1963091494904657E-2</v>
      </c>
      <c r="W20" s="47">
        <f t="shared" si="6"/>
        <v>1.4781344184969753E-2</v>
      </c>
      <c r="X20" s="47">
        <f t="shared" si="7"/>
        <v>31.698627394788716</v>
      </c>
      <c r="Y20" s="47">
        <f t="shared" si="8"/>
        <v>1.0578942299531533</v>
      </c>
      <c r="Z20" s="47">
        <f t="shared" si="9"/>
        <v>0</v>
      </c>
      <c r="AA20" s="47">
        <f t="shared" si="10"/>
        <v>3.9900682992525334</v>
      </c>
      <c r="AB20" s="47">
        <f t="shared" si="11"/>
        <v>10.583628552706143</v>
      </c>
      <c r="AC20" s="47">
        <f t="shared" si="12"/>
        <v>7.0682796166688613</v>
      </c>
      <c r="AD20" s="47">
        <f t="shared" si="13"/>
        <v>6.6109672059001729</v>
      </c>
      <c r="AE20" s="47">
        <f t="shared" si="14"/>
        <v>100</v>
      </c>
    </row>
    <row r="21" spans="1:32" ht="15.95" customHeight="1" x14ac:dyDescent="0.3">
      <c r="A21" s="45" t="s">
        <v>204</v>
      </c>
      <c r="B21" s="49">
        <v>58.225537267</v>
      </c>
      <c r="C21" s="49">
        <v>14.08548304</v>
      </c>
      <c r="D21" s="49">
        <v>8.2470005230000005</v>
      </c>
      <c r="E21" s="49">
        <v>1.28835503</v>
      </c>
      <c r="F21" s="49">
        <v>0.11605170000000001</v>
      </c>
      <c r="G21" s="49">
        <v>89.421603701999985</v>
      </c>
      <c r="H21" s="49">
        <v>2.2858776340000011</v>
      </c>
      <c r="I21" s="49">
        <v>0</v>
      </c>
      <c r="J21" s="49">
        <v>0.34488697000000013</v>
      </c>
      <c r="K21" s="49">
        <v>7.9080805529999996</v>
      </c>
      <c r="L21" s="49">
        <v>2.2066436450000007</v>
      </c>
      <c r="M21" s="49">
        <v>6.8068818190000204</v>
      </c>
      <c r="N21" s="49">
        <v>190.93640188299997</v>
      </c>
      <c r="O21" s="49">
        <f t="shared" ref="O21" si="18">O22-SUM(O19:O20)</f>
        <v>2.3435859557238121</v>
      </c>
      <c r="P21" s="50"/>
      <c r="R21" s="45" t="s">
        <v>204</v>
      </c>
      <c r="S21" s="49">
        <f t="shared" si="2"/>
        <v>30.494728450302965</v>
      </c>
      <c r="T21" s="49">
        <f t="shared" si="3"/>
        <v>7.377054820919458</v>
      </c>
      <c r="U21" s="49">
        <f t="shared" si="4"/>
        <v>4.3192395172783824</v>
      </c>
      <c r="V21" s="49">
        <f t="shared" si="5"/>
        <v>0.67475610585218049</v>
      </c>
      <c r="W21" s="49">
        <f t="shared" si="6"/>
        <v>6.0780290638928543E-2</v>
      </c>
      <c r="X21" s="49">
        <f t="shared" si="7"/>
        <v>46.833187815487811</v>
      </c>
      <c r="Y21" s="49">
        <f t="shared" si="8"/>
        <v>1.1971932075061924</v>
      </c>
      <c r="Z21" s="49">
        <f t="shared" si="9"/>
        <v>0</v>
      </c>
      <c r="AA21" s="49">
        <f t="shared" si="10"/>
        <v>0.18062923915961104</v>
      </c>
      <c r="AB21" s="49">
        <f t="shared" si="11"/>
        <v>4.1417354024749198</v>
      </c>
      <c r="AC21" s="49">
        <f t="shared" si="12"/>
        <v>1.1556956259981084</v>
      </c>
      <c r="AD21" s="49">
        <f t="shared" si="13"/>
        <v>3.564999524381459</v>
      </c>
      <c r="AE21" s="49">
        <f t="shared" si="14"/>
        <v>100</v>
      </c>
    </row>
    <row r="22" spans="1:32" ht="15.95" customHeight="1" x14ac:dyDescent="0.3">
      <c r="A22" s="45" t="s">
        <v>51</v>
      </c>
      <c r="B22" s="49">
        <v>87.981583710999999</v>
      </c>
      <c r="C22" s="49">
        <v>14.08548304</v>
      </c>
      <c r="D22" s="49">
        <v>12.267091098</v>
      </c>
      <c r="E22" s="49">
        <v>1.3413200199999999</v>
      </c>
      <c r="F22" s="49">
        <v>0.25060227000000002</v>
      </c>
      <c r="G22" s="49">
        <v>199.04172628999999</v>
      </c>
      <c r="H22" s="49">
        <v>6.7136003140000007</v>
      </c>
      <c r="I22" s="49">
        <v>0</v>
      </c>
      <c r="J22" s="49">
        <v>3.7555290550000002</v>
      </c>
      <c r="K22" s="49">
        <v>17.246581561999999</v>
      </c>
      <c r="L22" s="49">
        <v>8.2501786250000002</v>
      </c>
      <c r="M22" s="49">
        <v>12.570253188000024</v>
      </c>
      <c r="N22" s="49">
        <v>363.50394917299997</v>
      </c>
      <c r="O22" s="49">
        <f>N22/N$25*100</f>
        <v>4.4617094578644316</v>
      </c>
      <c r="P22" s="50"/>
      <c r="R22" s="45" t="s">
        <v>51</v>
      </c>
      <c r="S22" s="49">
        <f t="shared" si="2"/>
        <v>24.203749068246715</v>
      </c>
      <c r="T22" s="49">
        <f t="shared" si="3"/>
        <v>3.8749188480745751</v>
      </c>
      <c r="U22" s="49">
        <f t="shared" si="4"/>
        <v>3.3746789067652756</v>
      </c>
      <c r="V22" s="49">
        <f t="shared" si="5"/>
        <v>0.36899737211978256</v>
      </c>
      <c r="W22" s="49">
        <f t="shared" si="6"/>
        <v>6.8940728311243898E-2</v>
      </c>
      <c r="X22" s="49">
        <f t="shared" si="7"/>
        <v>54.756413717879973</v>
      </c>
      <c r="Y22" s="49">
        <f t="shared" si="8"/>
        <v>1.8469126206947597</v>
      </c>
      <c r="Z22" s="49">
        <f t="shared" si="9"/>
        <v>0</v>
      </c>
      <c r="AA22" s="49">
        <f t="shared" si="10"/>
        <v>1.0331466999310801</v>
      </c>
      <c r="AB22" s="49">
        <f t="shared" si="11"/>
        <v>4.7445376044021881</v>
      </c>
      <c r="AC22" s="49">
        <f t="shared" si="12"/>
        <v>2.2696255828223615</v>
      </c>
      <c r="AD22" s="49">
        <f t="shared" si="13"/>
        <v>3.4580788507520581</v>
      </c>
      <c r="AE22" s="49">
        <f t="shared" si="14"/>
        <v>100</v>
      </c>
    </row>
    <row r="23" spans="1:32" ht="15.95" customHeight="1" x14ac:dyDescent="0.3">
      <c r="A23" s="40" t="s">
        <v>291</v>
      </c>
      <c r="B23" s="47">
        <v>13.348087868</v>
      </c>
      <c r="C23" s="47">
        <v>6.7315516300000002</v>
      </c>
      <c r="D23" s="47">
        <v>1.3987845490000002</v>
      </c>
      <c r="E23" s="47">
        <v>8.4028500000000006E-2</v>
      </c>
      <c r="F23" s="47">
        <v>0.57968617</v>
      </c>
      <c r="G23" s="47">
        <v>45.650509853999999</v>
      </c>
      <c r="H23" s="47">
        <v>3.0895167699999999</v>
      </c>
      <c r="I23" s="47">
        <v>0</v>
      </c>
      <c r="J23" s="47">
        <v>0.25056004300000001</v>
      </c>
      <c r="K23" s="47">
        <v>41.886336327999999</v>
      </c>
      <c r="L23" s="47">
        <v>0.313516197</v>
      </c>
      <c r="M23" s="47">
        <v>5.3164695719999973</v>
      </c>
      <c r="N23" s="47">
        <v>118.64904748100001</v>
      </c>
      <c r="O23" s="47">
        <f>N23/N$25*100</f>
        <v>1.4563186411508302</v>
      </c>
      <c r="P23" s="48"/>
      <c r="R23" s="40" t="s">
        <v>291</v>
      </c>
      <c r="S23" s="47">
        <f t="shared" si="2"/>
        <v>11.250059019763736</v>
      </c>
      <c r="T23" s="47">
        <f t="shared" si="3"/>
        <v>5.6734982479130007</v>
      </c>
      <c r="U23" s="47">
        <f t="shared" si="4"/>
        <v>1.1789260669993966</v>
      </c>
      <c r="V23" s="47">
        <f t="shared" si="5"/>
        <v>7.0821048954022151E-2</v>
      </c>
      <c r="W23" s="47">
        <f t="shared" si="6"/>
        <v>0.4885721228337957</v>
      </c>
      <c r="X23" s="47">
        <f t="shared" si="7"/>
        <v>38.475243437002973</v>
      </c>
      <c r="Y23" s="47">
        <f t="shared" si="8"/>
        <v>2.6039119871524825</v>
      </c>
      <c r="Z23" s="47">
        <f t="shared" si="9"/>
        <v>0</v>
      </c>
      <c r="AA23" s="47">
        <f t="shared" si="10"/>
        <v>0.2111774584959257</v>
      </c>
      <c r="AB23" s="47">
        <f t="shared" si="11"/>
        <v>35.302716049791727</v>
      </c>
      <c r="AC23" s="47">
        <f t="shared" si="12"/>
        <v>0.26423827553289481</v>
      </c>
      <c r="AD23" s="47">
        <f t="shared" si="13"/>
        <v>4.4808362855600308</v>
      </c>
      <c r="AE23" s="47">
        <f t="shared" si="14"/>
        <v>100</v>
      </c>
    </row>
    <row r="24" spans="1:32" ht="15.95" customHeight="1" x14ac:dyDescent="0.3">
      <c r="A24" s="45" t="s">
        <v>293</v>
      </c>
      <c r="B24" s="49">
        <v>20.732416688999933</v>
      </c>
      <c r="C24" s="49">
        <v>13.87667926999984</v>
      </c>
      <c r="D24" s="49">
        <v>16.226282433000279</v>
      </c>
      <c r="E24" s="49">
        <v>5.9271007800000461</v>
      </c>
      <c r="F24" s="49">
        <v>0.16086073399999634</v>
      </c>
      <c r="G24" s="49">
        <v>45.731584857000144</v>
      </c>
      <c r="H24" s="49">
        <v>2.6407123380000144</v>
      </c>
      <c r="I24" s="49">
        <v>0</v>
      </c>
      <c r="J24" s="49">
        <v>0.64939266799996176</v>
      </c>
      <c r="K24" s="49">
        <v>10.184252797000113</v>
      </c>
      <c r="L24" s="49">
        <v>0.73068956699998466</v>
      </c>
      <c r="M24" s="49">
        <v>3.6391147480010488</v>
      </c>
      <c r="N24" s="49">
        <v>120.49908688100004</v>
      </c>
      <c r="O24" s="49">
        <f t="shared" ref="O24" si="19">O25-SUM(O14,O18,O22,O23)</f>
        <v>1.4790263402203436</v>
      </c>
      <c r="P24" s="50"/>
      <c r="R24" s="45" t="s">
        <v>293</v>
      </c>
      <c r="S24" s="49">
        <f t="shared" si="2"/>
        <v>17.205455431769717</v>
      </c>
      <c r="T24" s="49">
        <f t="shared" si="3"/>
        <v>11.51600367204764</v>
      </c>
      <c r="U24" s="49">
        <f t="shared" si="4"/>
        <v>13.465896591419559</v>
      </c>
      <c r="V24" s="49">
        <f t="shared" si="5"/>
        <v>4.9187931074145048</v>
      </c>
      <c r="W24" s="49">
        <f t="shared" si="6"/>
        <v>0.13349539665711807</v>
      </c>
      <c r="X24" s="49">
        <f t="shared" si="7"/>
        <v>37.951810292274487</v>
      </c>
      <c r="Y24" s="49">
        <f t="shared" si="8"/>
        <v>2.1914791276450698</v>
      </c>
      <c r="Z24" s="49">
        <f t="shared" si="9"/>
        <v>0</v>
      </c>
      <c r="AA24" s="49">
        <f t="shared" si="10"/>
        <v>0.53891916097362236</v>
      </c>
      <c r="AB24" s="49">
        <f t="shared" si="11"/>
        <v>8.451726117275614</v>
      </c>
      <c r="AC24" s="49">
        <f t="shared" si="12"/>
        <v>0.60638597844445397</v>
      </c>
      <c r="AD24" s="49">
        <f t="shared" si="13"/>
        <v>3.0200351240793131</v>
      </c>
      <c r="AE24" s="49">
        <f t="shared" si="14"/>
        <v>100</v>
      </c>
    </row>
    <row r="25" spans="1:32" ht="15.95" customHeight="1" x14ac:dyDescent="0.3">
      <c r="A25" s="45" t="s">
        <v>292</v>
      </c>
      <c r="B25" s="49">
        <v>841.88166321099993</v>
      </c>
      <c r="C25" s="49">
        <v>1909.94262553</v>
      </c>
      <c r="D25" s="49">
        <v>1141.8368844360002</v>
      </c>
      <c r="E25" s="49">
        <v>1290.4967129949998</v>
      </c>
      <c r="F25" s="49">
        <v>93.019134224999988</v>
      </c>
      <c r="G25" s="49">
        <v>1142.273830136</v>
      </c>
      <c r="H25" s="49">
        <v>402.98710709100004</v>
      </c>
      <c r="I25" s="49">
        <v>88.098327745000006</v>
      </c>
      <c r="J25" s="49">
        <v>194.429484933</v>
      </c>
      <c r="K25" s="49">
        <v>638.30044011300004</v>
      </c>
      <c r="L25" s="49">
        <v>187.247230702</v>
      </c>
      <c r="M25" s="49">
        <v>216.67661251300143</v>
      </c>
      <c r="N25" s="49">
        <v>8147.19005363</v>
      </c>
      <c r="O25" s="49">
        <f>N25/N$25*100</f>
        <v>100</v>
      </c>
      <c r="P25" s="50"/>
      <c r="Q25" s="42"/>
      <c r="R25" s="45" t="s">
        <v>292</v>
      </c>
      <c r="S25" s="49">
        <f t="shared" si="2"/>
        <v>10.333399094279107</v>
      </c>
      <c r="T25" s="49">
        <f t="shared" si="3"/>
        <v>23.442961474539562</v>
      </c>
      <c r="U25" s="49">
        <f t="shared" si="4"/>
        <v>14.015100628802099</v>
      </c>
      <c r="V25" s="49">
        <f t="shared" si="5"/>
        <v>15.839776714427032</v>
      </c>
      <c r="W25" s="49">
        <f t="shared" si="6"/>
        <v>1.1417327153618455</v>
      </c>
      <c r="X25" s="49">
        <f t="shared" si="7"/>
        <v>14.020463774833106</v>
      </c>
      <c r="Y25" s="49">
        <f t="shared" si="8"/>
        <v>4.9463324709290193</v>
      </c>
      <c r="Z25" s="49">
        <f t="shared" si="9"/>
        <v>1.0813338975165749</v>
      </c>
      <c r="AA25" s="49">
        <f t="shared" si="10"/>
        <v>2.3864606527298511</v>
      </c>
      <c r="AB25" s="49">
        <f t="shared" si="11"/>
        <v>7.8346084467319344</v>
      </c>
      <c r="AC25" s="49">
        <f t="shared" si="12"/>
        <v>2.29830443956038</v>
      </c>
      <c r="AD25" s="49">
        <f t="shared" si="13"/>
        <v>2.6595256902895081</v>
      </c>
      <c r="AE25" s="49">
        <f t="shared" si="14"/>
        <v>100</v>
      </c>
      <c r="AF25" s="42"/>
    </row>
    <row r="26" spans="1:32" x14ac:dyDescent="0.3">
      <c r="S26" s="43"/>
      <c r="T26" s="43"/>
      <c r="U26" s="43"/>
      <c r="V26" s="43"/>
      <c r="W26" s="43"/>
      <c r="X26" s="43"/>
      <c r="Y26" s="43"/>
      <c r="Z26" s="43"/>
      <c r="AA26" s="43"/>
      <c r="AB26" s="43"/>
      <c r="AC26" s="43"/>
      <c r="AD26" s="43"/>
      <c r="AE26" s="43"/>
    </row>
    <row r="29" spans="1:32" x14ac:dyDescent="0.3">
      <c r="Q29" s="44"/>
    </row>
    <row r="30" spans="1:32" x14ac:dyDescent="0.3">
      <c r="M30" s="14"/>
    </row>
    <row r="31" spans="1:32" x14ac:dyDescent="0.3">
      <c r="M31" s="14"/>
    </row>
    <row r="32" spans="1:32" x14ac:dyDescent="0.3">
      <c r="M32" s="14"/>
    </row>
    <row r="33" spans="13:17" x14ac:dyDescent="0.3">
      <c r="M33" s="14"/>
    </row>
    <row r="34" spans="13:17" x14ac:dyDescent="0.3">
      <c r="M34" s="14"/>
    </row>
    <row r="35" spans="13:17" x14ac:dyDescent="0.3">
      <c r="M35" s="14"/>
      <c r="Q35" s="44"/>
    </row>
    <row r="36" spans="13:17" x14ac:dyDescent="0.3">
      <c r="M36" s="14"/>
    </row>
    <row r="37" spans="13:17" x14ac:dyDescent="0.3">
      <c r="M37" s="14"/>
    </row>
    <row r="38" spans="13:17" x14ac:dyDescent="0.3">
      <c r="M38" s="14"/>
    </row>
    <row r="39" spans="13:17" x14ac:dyDescent="0.3">
      <c r="M39" s="14"/>
    </row>
    <row r="40" spans="13:17" x14ac:dyDescent="0.3">
      <c r="M40" s="14"/>
    </row>
    <row r="41" spans="13:17" x14ac:dyDescent="0.3">
      <c r="M41" s="14"/>
    </row>
    <row r="42" spans="13:17" x14ac:dyDescent="0.3">
      <c r="M42" s="14"/>
    </row>
    <row r="43" spans="13:17" x14ac:dyDescent="0.3">
      <c r="M43" s="14"/>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48"/>
  <sheetViews>
    <sheetView workbookViewId="0">
      <selection activeCell="F9" sqref="F9"/>
    </sheetView>
  </sheetViews>
  <sheetFormatPr defaultColWidth="9" defaultRowHeight="16.5" x14ac:dyDescent="0.3"/>
  <cols>
    <col min="1" max="3" width="9" style="40"/>
    <col min="4" max="4" width="11.42578125" style="40" customWidth="1"/>
    <col min="5" max="5" width="9.7109375" style="40" customWidth="1"/>
    <col min="6" max="6" width="9" style="40"/>
    <col min="7" max="7" width="13.140625" style="40" customWidth="1"/>
    <col min="8" max="8" width="10.5703125" style="40" customWidth="1"/>
    <col min="9" max="9" width="10.28515625" style="40" customWidth="1"/>
    <col min="10" max="11" width="9" style="40"/>
    <col min="12" max="12" width="12" style="40" customWidth="1"/>
    <col min="13" max="14" width="9" style="40"/>
    <col min="15" max="15" width="14" style="40" customWidth="1"/>
    <col min="16" max="18" width="9" style="40"/>
    <col min="19" max="19" width="9.5703125" style="40" customWidth="1"/>
    <col min="20" max="20" width="11.42578125" style="40" customWidth="1"/>
    <col min="21" max="21" width="10.85546875" style="40" customWidth="1"/>
    <col min="22" max="22" width="9" style="40"/>
    <col min="23" max="23" width="12.28515625" style="40" customWidth="1"/>
    <col min="24" max="24" width="9.85546875" style="40" customWidth="1"/>
    <col min="25" max="25" width="10.28515625" style="40" customWidth="1"/>
    <col min="26" max="27" width="9" style="40"/>
    <col min="28" max="28" width="12" style="40" customWidth="1"/>
    <col min="29" max="16384" width="9" style="40"/>
  </cols>
  <sheetData>
    <row r="1" spans="1:31" x14ac:dyDescent="0.3">
      <c r="H1" s="133" t="s">
        <v>402</v>
      </c>
      <c r="W1" s="133" t="s">
        <v>403</v>
      </c>
    </row>
    <row r="3" spans="1:31" ht="58.5" x14ac:dyDescent="0.3">
      <c r="A3" s="46" t="s">
        <v>5</v>
      </c>
      <c r="B3" s="63" t="s">
        <v>61</v>
      </c>
      <c r="C3" s="63" t="s">
        <v>62</v>
      </c>
      <c r="D3" s="63" t="s">
        <v>2</v>
      </c>
      <c r="E3" s="63" t="s">
        <v>64</v>
      </c>
      <c r="F3" s="63" t="s">
        <v>65</v>
      </c>
      <c r="G3" s="63" t="s">
        <v>12</v>
      </c>
      <c r="H3" s="63" t="s">
        <v>66</v>
      </c>
      <c r="I3" s="63" t="s">
        <v>67</v>
      </c>
      <c r="J3" s="63" t="s">
        <v>68</v>
      </c>
      <c r="K3" s="63" t="s">
        <v>218</v>
      </c>
      <c r="L3" s="63" t="s">
        <v>15</v>
      </c>
      <c r="M3" s="63" t="s">
        <v>17</v>
      </c>
      <c r="N3" s="63" t="s">
        <v>18</v>
      </c>
      <c r="O3" s="63" t="s">
        <v>201</v>
      </c>
      <c r="Q3" s="46" t="s">
        <v>5</v>
      </c>
      <c r="R3" s="63" t="s">
        <v>61</v>
      </c>
      <c r="S3" s="63" t="s">
        <v>62</v>
      </c>
      <c r="T3" s="63" t="s">
        <v>2</v>
      </c>
      <c r="U3" s="63" t="s">
        <v>64</v>
      </c>
      <c r="V3" s="63" t="s">
        <v>65</v>
      </c>
      <c r="W3" s="63" t="s">
        <v>12</v>
      </c>
      <c r="X3" s="63" t="s">
        <v>66</v>
      </c>
      <c r="Y3" s="63" t="s">
        <v>67</v>
      </c>
      <c r="Z3" s="63" t="s">
        <v>68</v>
      </c>
      <c r="AA3" s="63" t="s">
        <v>218</v>
      </c>
      <c r="AB3" s="63" t="s">
        <v>15</v>
      </c>
      <c r="AC3" s="63" t="s">
        <v>17</v>
      </c>
      <c r="AD3" s="63" t="s">
        <v>18</v>
      </c>
    </row>
    <row r="4" spans="1:31" ht="15" customHeight="1" x14ac:dyDescent="0.3">
      <c r="A4" s="40" t="s">
        <v>39</v>
      </c>
      <c r="B4" s="54">
        <v>32.021683840000001</v>
      </c>
      <c r="C4" s="54">
        <v>5.9659999999999997E-4</v>
      </c>
      <c r="D4" s="55">
        <v>200.61757313999999</v>
      </c>
      <c r="E4" s="54">
        <v>21.5717085</v>
      </c>
      <c r="F4" s="54">
        <v>45.623100110000003</v>
      </c>
      <c r="G4" s="54">
        <v>220.15143083000001</v>
      </c>
      <c r="H4" s="54">
        <v>31.060080899999999</v>
      </c>
      <c r="I4" s="54">
        <v>22.196632000000001</v>
      </c>
      <c r="J4" s="54">
        <v>80.351040080000004</v>
      </c>
      <c r="K4" s="54">
        <v>14.724216859999999</v>
      </c>
      <c r="L4" s="54">
        <v>53.388102830000001</v>
      </c>
      <c r="M4" s="54">
        <v>48.825132379999992</v>
      </c>
      <c r="N4" s="54">
        <v>770.53129807000005</v>
      </c>
      <c r="O4" s="54">
        <v>15.204662760410912</v>
      </c>
      <c r="Q4" s="40" t="s">
        <v>39</v>
      </c>
      <c r="R4" s="53">
        <f>B4/$N4*100</f>
        <v>4.1557927523783658</v>
      </c>
      <c r="S4" s="53">
        <f t="shared" ref="S4:AD4" si="0">C4/$N4*100</f>
        <v>7.7427094979054436E-5</v>
      </c>
      <c r="T4" s="53">
        <f t="shared" si="0"/>
        <v>26.036265320110928</v>
      </c>
      <c r="U4" s="53">
        <f t="shared" si="0"/>
        <v>2.7995888751089106</v>
      </c>
      <c r="V4" s="53">
        <f t="shared" si="0"/>
        <v>5.9209924664027476</v>
      </c>
      <c r="W4" s="53">
        <f t="shared" si="0"/>
        <v>28.571380731895985</v>
      </c>
      <c r="X4" s="53">
        <f t="shared" si="0"/>
        <v>4.0309953635625462</v>
      </c>
      <c r="Y4" s="53">
        <f t="shared" si="0"/>
        <v>2.8806918103907462</v>
      </c>
      <c r="Z4" s="53">
        <f t="shared" si="0"/>
        <v>10.428004713275177</v>
      </c>
      <c r="AA4" s="53">
        <f t="shared" si="0"/>
        <v>1.9109174276088075</v>
      </c>
      <c r="AB4" s="53">
        <f t="shared" si="0"/>
        <v>6.9287390354843037</v>
      </c>
      <c r="AC4" s="53">
        <f t="shared" si="0"/>
        <v>6.3365540766865003</v>
      </c>
      <c r="AD4" s="53">
        <f t="shared" si="0"/>
        <v>100</v>
      </c>
      <c r="AE4" s="53"/>
    </row>
    <row r="5" spans="1:31" ht="15" customHeight="1" x14ac:dyDescent="0.3">
      <c r="A5" s="40" t="s">
        <v>40</v>
      </c>
      <c r="B5" s="54">
        <v>7.4955953800000001</v>
      </c>
      <c r="C5" s="54">
        <v>3.6812914700000001</v>
      </c>
      <c r="D5" s="54">
        <v>67.989251190000004</v>
      </c>
      <c r="E5" s="54">
        <v>1.3642649599999999</v>
      </c>
      <c r="F5" s="54">
        <v>0</v>
      </c>
      <c r="G5" s="55">
        <v>9.9227921300000013</v>
      </c>
      <c r="H5" s="54">
        <v>0.6119976800000001</v>
      </c>
      <c r="I5" s="54">
        <v>6.76553614</v>
      </c>
      <c r="J5" s="54">
        <v>2.4359999999999999E-4</v>
      </c>
      <c r="K5" s="54">
        <v>0.84614739999999999</v>
      </c>
      <c r="L5" s="54">
        <v>3.6127690699999997</v>
      </c>
      <c r="M5" s="54">
        <v>13.729358910000027</v>
      </c>
      <c r="N5" s="54">
        <v>116.01924793000001</v>
      </c>
      <c r="O5" s="54">
        <v>2.2893729857705214</v>
      </c>
      <c r="Q5" s="40" t="s">
        <v>40</v>
      </c>
      <c r="R5" s="53">
        <f t="shared" ref="R5:R25" si="1">B5/$N5*100</f>
        <v>6.4606481370422717</v>
      </c>
      <c r="S5" s="53">
        <f t="shared" ref="S5:S25" si="2">C5/$N5*100</f>
        <v>3.1730006319478128</v>
      </c>
      <c r="T5" s="53">
        <f t="shared" ref="T5:T25" si="3">D5/$N5*100</f>
        <v>58.601699634375493</v>
      </c>
      <c r="U5" s="53">
        <f t="shared" ref="U5:U25" si="4">E5/$N5*100</f>
        <v>1.1758953659336997</v>
      </c>
      <c r="V5" s="53">
        <f t="shared" ref="V5:V25" si="5">F5/$N5*100</f>
        <v>0</v>
      </c>
      <c r="W5" s="53">
        <f t="shared" ref="W5:W25" si="6">G5/$N5*100</f>
        <v>8.5527119913644842</v>
      </c>
      <c r="X5" s="53">
        <f t="shared" ref="X5:X25" si="7">H5/$N5*100</f>
        <v>0.52749667914521203</v>
      </c>
      <c r="Y5" s="53">
        <f t="shared" ref="Y5:Y25" si="8">I5/$N5*100</f>
        <v>5.8313911361345605</v>
      </c>
      <c r="Z5" s="53">
        <f t="shared" ref="Z5:Z25" si="9">J5/$N5*100</f>
        <v>2.0996516039043417E-4</v>
      </c>
      <c r="AA5" s="53">
        <f t="shared" ref="AA5:AA25" si="10">K5/$N5*100</f>
        <v>0.72931639800882131</v>
      </c>
      <c r="AB5" s="53">
        <f t="shared" ref="AB5:AB25" si="11">L5/$N5*100</f>
        <v>3.1139393975211398</v>
      </c>
      <c r="AC5" s="53">
        <f t="shared" ref="AC5:AC25" si="12">M5/$N5*100</f>
        <v>11.833690663366141</v>
      </c>
      <c r="AD5" s="53">
        <f t="shared" ref="AD5:AD25" si="13">N5/$N5*100</f>
        <v>100</v>
      </c>
      <c r="AE5" s="53"/>
    </row>
    <row r="6" spans="1:31" ht="15" customHeight="1" x14ac:dyDescent="0.3">
      <c r="A6" s="40" t="s">
        <v>41</v>
      </c>
      <c r="B6" s="54">
        <v>0</v>
      </c>
      <c r="C6" s="54">
        <v>0</v>
      </c>
      <c r="D6" s="54">
        <v>0</v>
      </c>
      <c r="E6" s="54">
        <v>1.6914750000000001</v>
      </c>
      <c r="F6" s="54">
        <v>0</v>
      </c>
      <c r="G6" s="54">
        <v>0</v>
      </c>
      <c r="H6" s="54">
        <v>0</v>
      </c>
      <c r="I6" s="54">
        <v>0</v>
      </c>
      <c r="J6" s="54">
        <v>0</v>
      </c>
      <c r="K6" s="54">
        <v>0</v>
      </c>
      <c r="L6" s="54">
        <v>0.48593924999999999</v>
      </c>
      <c r="M6" s="54">
        <v>1E-4</v>
      </c>
      <c r="N6" s="54">
        <v>2.1775142500000002</v>
      </c>
      <c r="O6" s="54">
        <v>4.2968234918124397E-2</v>
      </c>
      <c r="Q6" s="40" t="s">
        <v>41</v>
      </c>
      <c r="R6" s="53">
        <f t="shared" si="1"/>
        <v>0</v>
      </c>
      <c r="S6" s="53">
        <f t="shared" si="2"/>
        <v>0</v>
      </c>
      <c r="T6" s="53">
        <f t="shared" si="3"/>
        <v>0</v>
      </c>
      <c r="U6" s="53">
        <f t="shared" si="4"/>
        <v>77.679170182238749</v>
      </c>
      <c r="V6" s="53">
        <f t="shared" si="5"/>
        <v>0</v>
      </c>
      <c r="W6" s="53">
        <f t="shared" si="6"/>
        <v>0</v>
      </c>
      <c r="X6" s="53">
        <f t="shared" si="7"/>
        <v>0</v>
      </c>
      <c r="Y6" s="53">
        <f t="shared" si="8"/>
        <v>0</v>
      </c>
      <c r="Z6" s="53">
        <f t="shared" si="9"/>
        <v>0</v>
      </c>
      <c r="AA6" s="53">
        <f t="shared" si="10"/>
        <v>0</v>
      </c>
      <c r="AB6" s="53">
        <f t="shared" si="11"/>
        <v>22.316237425311911</v>
      </c>
      <c r="AC6" s="53">
        <f t="shared" si="12"/>
        <v>4.5923924493261065E-3</v>
      </c>
      <c r="AD6" s="53">
        <f t="shared" si="13"/>
        <v>100</v>
      </c>
      <c r="AE6" s="53"/>
    </row>
    <row r="7" spans="1:31" ht="15" customHeight="1" x14ac:dyDescent="0.3">
      <c r="A7" s="40" t="s">
        <v>369</v>
      </c>
      <c r="B7" s="54">
        <v>0</v>
      </c>
      <c r="C7" s="54">
        <v>0</v>
      </c>
      <c r="D7" s="54">
        <v>0</v>
      </c>
      <c r="E7" s="54">
        <v>1.4949999999999999E-5</v>
      </c>
      <c r="F7" s="54">
        <v>0</v>
      </c>
      <c r="G7" s="54">
        <v>2.8390000000000001E-5</v>
      </c>
      <c r="H7" s="54">
        <v>0</v>
      </c>
      <c r="I7" s="54">
        <v>0</v>
      </c>
      <c r="J7" s="54">
        <v>0</v>
      </c>
      <c r="K7" s="54">
        <v>5.0497299999999997E-3</v>
      </c>
      <c r="L7" s="54">
        <v>0</v>
      </c>
      <c r="M7" s="54">
        <v>5.7532299999999998E-3</v>
      </c>
      <c r="N7" s="54">
        <v>1.08463E-2</v>
      </c>
      <c r="O7" s="54">
        <v>2.1402678140565673E-4</v>
      </c>
      <c r="Q7" s="40" t="s">
        <v>369</v>
      </c>
      <c r="R7" s="53">
        <f t="shared" si="1"/>
        <v>0</v>
      </c>
      <c r="S7" s="53">
        <f t="shared" si="2"/>
        <v>0</v>
      </c>
      <c r="T7" s="53">
        <f t="shared" si="3"/>
        <v>0</v>
      </c>
      <c r="U7" s="53">
        <f t="shared" si="4"/>
        <v>0.13783502208126272</v>
      </c>
      <c r="V7" s="53">
        <f t="shared" si="5"/>
        <v>0</v>
      </c>
      <c r="W7" s="53">
        <f t="shared" si="6"/>
        <v>0.26174824594562207</v>
      </c>
      <c r="X7" s="53">
        <f t="shared" si="7"/>
        <v>0</v>
      </c>
      <c r="Y7" s="53">
        <f t="shared" si="8"/>
        <v>0</v>
      </c>
      <c r="Z7" s="53">
        <f t="shared" si="9"/>
        <v>0</v>
      </c>
      <c r="AA7" s="53">
        <f t="shared" si="10"/>
        <v>46.557166960161531</v>
      </c>
      <c r="AB7" s="53">
        <f t="shared" si="11"/>
        <v>0</v>
      </c>
      <c r="AC7" s="53">
        <f t="shared" si="12"/>
        <v>53.043249771811588</v>
      </c>
      <c r="AD7" s="53">
        <f t="shared" si="13"/>
        <v>100</v>
      </c>
      <c r="AE7" s="53"/>
    </row>
    <row r="8" spans="1:31" s="56" customFormat="1" ht="15" customHeight="1" x14ac:dyDescent="0.2">
      <c r="A8" s="45" t="s">
        <v>42</v>
      </c>
      <c r="B8" s="58">
        <v>39.517279219999999</v>
      </c>
      <c r="C8" s="58">
        <v>3.6818880699999998</v>
      </c>
      <c r="D8" s="58">
        <v>268.60682432999999</v>
      </c>
      <c r="E8" s="58">
        <v>24.627463410000001</v>
      </c>
      <c r="F8" s="58">
        <v>45.623100110000003</v>
      </c>
      <c r="G8" s="58">
        <v>230.07425135</v>
      </c>
      <c r="H8" s="58">
        <v>31.672078579999997</v>
      </c>
      <c r="I8" s="58">
        <v>28.962168139999999</v>
      </c>
      <c r="J8" s="58">
        <v>80.351283680000009</v>
      </c>
      <c r="K8" s="58">
        <v>15.575413989999999</v>
      </c>
      <c r="L8" s="58">
        <v>57.486811150000001</v>
      </c>
      <c r="M8" s="58">
        <v>62.560344519999859</v>
      </c>
      <c r="N8" s="58">
        <v>888.73890654999991</v>
      </c>
      <c r="O8" s="58">
        <v>17.537218007880959</v>
      </c>
      <c r="Q8" s="45" t="s">
        <v>42</v>
      </c>
      <c r="R8" s="59">
        <f t="shared" si="1"/>
        <v>4.4464441613569416</v>
      </c>
      <c r="S8" s="59">
        <f t="shared" si="2"/>
        <v>0.41428230978350433</v>
      </c>
      <c r="T8" s="59">
        <f t="shared" si="3"/>
        <v>30.223367329861389</v>
      </c>
      <c r="U8" s="59">
        <f t="shared" si="4"/>
        <v>2.7710571944691247</v>
      </c>
      <c r="V8" s="59">
        <f t="shared" si="5"/>
        <v>5.1334649325868433</v>
      </c>
      <c r="W8" s="59">
        <f t="shared" si="6"/>
        <v>25.887721315490332</v>
      </c>
      <c r="X8" s="59">
        <f t="shared" si="7"/>
        <v>3.5637101455305924</v>
      </c>
      <c r="Y8" s="59">
        <f t="shared" si="8"/>
        <v>3.258793772450943</v>
      </c>
      <c r="Z8" s="59">
        <f t="shared" si="9"/>
        <v>9.0410449106944206</v>
      </c>
      <c r="AA8" s="59">
        <f t="shared" si="10"/>
        <v>1.7525297784545382</v>
      </c>
      <c r="AB8" s="59">
        <f t="shared" si="11"/>
        <v>6.4683576612121483</v>
      </c>
      <c r="AC8" s="59">
        <f t="shared" si="12"/>
        <v>7.0392264881092226</v>
      </c>
      <c r="AD8" s="59">
        <f t="shared" si="13"/>
        <v>100</v>
      </c>
      <c r="AE8" s="57"/>
    </row>
    <row r="9" spans="1:31" ht="15" customHeight="1" x14ac:dyDescent="0.3">
      <c r="A9" s="40" t="s">
        <v>46</v>
      </c>
      <c r="B9" s="54">
        <v>0</v>
      </c>
      <c r="C9" s="54">
        <v>0</v>
      </c>
      <c r="D9" s="54">
        <v>0</v>
      </c>
      <c r="E9" s="54">
        <v>4.3970199000000001</v>
      </c>
      <c r="F9" s="54">
        <v>0</v>
      </c>
      <c r="G9" s="54">
        <v>17.742325280000003</v>
      </c>
      <c r="H9" s="54">
        <v>0</v>
      </c>
      <c r="I9" s="54">
        <v>2.9220935299999997</v>
      </c>
      <c r="J9" s="54">
        <v>7.0420155099999997</v>
      </c>
      <c r="K9" s="54">
        <v>32.286336499999997</v>
      </c>
      <c r="L9" s="54">
        <v>9.1075391500000009</v>
      </c>
      <c r="M9" s="54">
        <v>34.920567549999994</v>
      </c>
      <c r="N9" s="54">
        <v>108.41789742</v>
      </c>
      <c r="O9" s="54">
        <v>2.1393778183870316</v>
      </c>
      <c r="Q9" s="40" t="s">
        <v>46</v>
      </c>
      <c r="R9" s="53">
        <f t="shared" si="1"/>
        <v>0</v>
      </c>
      <c r="S9" s="53">
        <f t="shared" si="2"/>
        <v>0</v>
      </c>
      <c r="T9" s="53">
        <f t="shared" si="3"/>
        <v>0</v>
      </c>
      <c r="U9" s="53">
        <f t="shared" si="4"/>
        <v>4.0556218158025956</v>
      </c>
      <c r="V9" s="53">
        <f t="shared" si="5"/>
        <v>0</v>
      </c>
      <c r="W9" s="53">
        <f t="shared" si="6"/>
        <v>16.364756836473244</v>
      </c>
      <c r="X9" s="53">
        <f t="shared" si="7"/>
        <v>0</v>
      </c>
      <c r="Y9" s="53">
        <f t="shared" si="8"/>
        <v>2.6952132438799326</v>
      </c>
      <c r="Z9" s="53">
        <f t="shared" si="9"/>
        <v>6.4952518703807192</v>
      </c>
      <c r="AA9" s="53">
        <f t="shared" si="10"/>
        <v>29.779526506519478</v>
      </c>
      <c r="AB9" s="53">
        <f t="shared" si="11"/>
        <v>8.4004019324579886</v>
      </c>
      <c r="AC9" s="53">
        <f t="shared" si="12"/>
        <v>32.209227794486026</v>
      </c>
      <c r="AD9" s="53">
        <f t="shared" si="13"/>
        <v>100</v>
      </c>
      <c r="AE9" s="53"/>
    </row>
    <row r="10" spans="1:31" ht="15" customHeight="1" x14ac:dyDescent="0.3">
      <c r="A10" s="45" t="s">
        <v>203</v>
      </c>
      <c r="B10" s="58">
        <v>0</v>
      </c>
      <c r="C10" s="58">
        <v>0</v>
      </c>
      <c r="D10" s="58">
        <v>0</v>
      </c>
      <c r="E10" s="58">
        <v>0.49514613000000196</v>
      </c>
      <c r="F10" s="58">
        <v>1.8006523800000025</v>
      </c>
      <c r="G10" s="58">
        <v>3.9776388300000178</v>
      </c>
      <c r="H10" s="58">
        <v>2.6023934100000048</v>
      </c>
      <c r="I10" s="58">
        <v>5.0446168200000017</v>
      </c>
      <c r="J10" s="58">
        <v>8.9745501599999926</v>
      </c>
      <c r="K10" s="58">
        <v>0.6452721800000063</v>
      </c>
      <c r="L10" s="58">
        <v>21.182589430000007</v>
      </c>
      <c r="M10" s="58">
        <v>32.772714260000072</v>
      </c>
      <c r="N10" s="58">
        <v>77.495573600000057</v>
      </c>
      <c r="O10" s="58">
        <v>1.5291968865689864</v>
      </c>
      <c r="Q10" s="45" t="s">
        <v>203</v>
      </c>
      <c r="R10" s="59">
        <f t="shared" si="1"/>
        <v>0</v>
      </c>
      <c r="S10" s="59">
        <f t="shared" si="2"/>
        <v>0</v>
      </c>
      <c r="T10" s="59">
        <f t="shared" si="3"/>
        <v>0</v>
      </c>
      <c r="U10" s="59">
        <f t="shared" si="4"/>
        <v>0.6389347249118259</v>
      </c>
      <c r="V10" s="59">
        <f t="shared" si="5"/>
        <v>2.3235551352832378</v>
      </c>
      <c r="W10" s="59">
        <f t="shared" si="6"/>
        <v>5.1327303550663892</v>
      </c>
      <c r="X10" s="59">
        <f t="shared" si="7"/>
        <v>3.3581187790575986</v>
      </c>
      <c r="Y10" s="59">
        <f t="shared" si="8"/>
        <v>6.5095547857200424</v>
      </c>
      <c r="Z10" s="59">
        <f t="shared" si="9"/>
        <v>11.580726153887047</v>
      </c>
      <c r="AA10" s="59">
        <f t="shared" si="10"/>
        <v>0.83265682157620136</v>
      </c>
      <c r="AB10" s="59">
        <f t="shared" si="11"/>
        <v>27.333934631332273</v>
      </c>
      <c r="AC10" s="59">
        <f t="shared" si="12"/>
        <v>42.289788613165449</v>
      </c>
      <c r="AD10" s="59">
        <f t="shared" si="13"/>
        <v>100</v>
      </c>
      <c r="AE10" s="53"/>
    </row>
    <row r="11" spans="1:31" ht="15" customHeight="1" x14ac:dyDescent="0.3">
      <c r="A11" s="45" t="s">
        <v>44</v>
      </c>
      <c r="B11" s="58">
        <v>39.517279219999999</v>
      </c>
      <c r="C11" s="58">
        <v>3.6818880699999998</v>
      </c>
      <c r="D11" s="58">
        <v>268.60682432999999</v>
      </c>
      <c r="E11" s="58">
        <v>29.519629440000003</v>
      </c>
      <c r="F11" s="58">
        <v>47.423752490000005</v>
      </c>
      <c r="G11" s="58">
        <v>251.79421546</v>
      </c>
      <c r="H11" s="58">
        <v>34.274471990000002</v>
      </c>
      <c r="I11" s="58">
        <v>36.928878490000002</v>
      </c>
      <c r="J11" s="58">
        <v>96.36784935</v>
      </c>
      <c r="K11" s="58">
        <v>48.507022670000005</v>
      </c>
      <c r="L11" s="58">
        <v>87.776939730000009</v>
      </c>
      <c r="M11" s="58">
        <v>130.25362632999992</v>
      </c>
      <c r="N11" s="58">
        <v>1074.65237757</v>
      </c>
      <c r="O11" s="58">
        <v>21.205792712836978</v>
      </c>
      <c r="Q11" s="45" t="s">
        <v>44</v>
      </c>
      <c r="R11" s="59">
        <f t="shared" si="1"/>
        <v>3.6772150738973219</v>
      </c>
      <c r="S11" s="59">
        <f t="shared" si="2"/>
        <v>0.34261200615639742</v>
      </c>
      <c r="T11" s="59">
        <f t="shared" si="3"/>
        <v>24.994763882379598</v>
      </c>
      <c r="U11" s="59">
        <f t="shared" si="4"/>
        <v>2.7469003052642642</v>
      </c>
      <c r="V11" s="59">
        <f t="shared" si="5"/>
        <v>4.4129388702637424</v>
      </c>
      <c r="W11" s="59">
        <f t="shared" si="6"/>
        <v>23.430294364523359</v>
      </c>
      <c r="X11" s="59">
        <f t="shared" si="7"/>
        <v>3.1893543163698488</v>
      </c>
      <c r="Y11" s="59">
        <f t="shared" si="8"/>
        <v>3.4363557240252378</v>
      </c>
      <c r="Z11" s="59">
        <f t="shared" si="9"/>
        <v>8.96735087190768</v>
      </c>
      <c r="AA11" s="59">
        <f t="shared" si="10"/>
        <v>4.5137407856188725</v>
      </c>
      <c r="AB11" s="59">
        <f t="shared" si="11"/>
        <v>8.1679379827438616</v>
      </c>
      <c r="AC11" s="59">
        <f t="shared" si="12"/>
        <v>12.120535816849811</v>
      </c>
      <c r="AD11" s="59">
        <f t="shared" si="13"/>
        <v>100</v>
      </c>
      <c r="AE11" s="53"/>
    </row>
    <row r="12" spans="1:31" ht="15" customHeight="1" x14ac:dyDescent="0.3">
      <c r="A12" s="45" t="s">
        <v>57</v>
      </c>
      <c r="B12" s="58">
        <v>0</v>
      </c>
      <c r="C12" s="58">
        <v>0</v>
      </c>
      <c r="D12" s="58">
        <v>0</v>
      </c>
      <c r="E12" s="58">
        <v>0</v>
      </c>
      <c r="F12" s="58">
        <v>0</v>
      </c>
      <c r="G12" s="58">
        <v>0.1715566099999819</v>
      </c>
      <c r="H12" s="58">
        <v>0</v>
      </c>
      <c r="I12" s="58">
        <v>0</v>
      </c>
      <c r="J12" s="58">
        <v>0</v>
      </c>
      <c r="K12" s="58">
        <v>2.654799999959323E-4</v>
      </c>
      <c r="L12" s="58">
        <v>0</v>
      </c>
      <c r="M12" s="58">
        <v>5.2087300000067671E-2</v>
      </c>
      <c r="N12" s="58">
        <v>0.22390939000001708</v>
      </c>
      <c r="O12" s="58">
        <v>4.4183367662896664E-3</v>
      </c>
      <c r="Q12" s="45" t="s">
        <v>57</v>
      </c>
      <c r="R12" s="59">
        <f t="shared" si="1"/>
        <v>0</v>
      </c>
      <c r="S12" s="59">
        <f t="shared" si="2"/>
        <v>0</v>
      </c>
      <c r="T12" s="59">
        <f t="shared" si="3"/>
        <v>0</v>
      </c>
      <c r="U12" s="59">
        <f t="shared" si="4"/>
        <v>0</v>
      </c>
      <c r="V12" s="59">
        <f t="shared" si="5"/>
        <v>0</v>
      </c>
      <c r="W12" s="59">
        <f t="shared" si="6"/>
        <v>76.618765296073036</v>
      </c>
      <c r="X12" s="59">
        <f t="shared" si="7"/>
        <v>0</v>
      </c>
      <c r="Y12" s="59">
        <f t="shared" si="8"/>
        <v>0</v>
      </c>
      <c r="Z12" s="59">
        <f t="shared" si="9"/>
        <v>0</v>
      </c>
      <c r="AA12" s="59">
        <f t="shared" si="10"/>
        <v>0.1185658180730661</v>
      </c>
      <c r="AB12" s="59">
        <f t="shared" si="11"/>
        <v>0</v>
      </c>
      <c r="AC12" s="59">
        <f t="shared" si="12"/>
        <v>23.262668885866599</v>
      </c>
      <c r="AD12" s="59">
        <f t="shared" si="13"/>
        <v>100</v>
      </c>
      <c r="AE12" s="53"/>
    </row>
    <row r="13" spans="1:31" ht="15" customHeight="1" x14ac:dyDescent="0.3">
      <c r="A13" s="45" t="s">
        <v>47</v>
      </c>
      <c r="B13" s="58">
        <v>39.517279219999999</v>
      </c>
      <c r="C13" s="58">
        <v>3.6818880699999998</v>
      </c>
      <c r="D13" s="58">
        <v>268.60682432999999</v>
      </c>
      <c r="E13" s="58">
        <v>29.519629440000003</v>
      </c>
      <c r="F13" s="58">
        <v>47.423752490000005</v>
      </c>
      <c r="G13" s="58">
        <v>251.96577206999999</v>
      </c>
      <c r="H13" s="58">
        <v>34.274471990000002</v>
      </c>
      <c r="I13" s="58">
        <v>36.928878490000002</v>
      </c>
      <c r="J13" s="58">
        <v>96.36784935</v>
      </c>
      <c r="K13" s="58">
        <v>48.507288150000001</v>
      </c>
      <c r="L13" s="58">
        <v>87.776939730000009</v>
      </c>
      <c r="M13" s="58">
        <v>130.30571362999999</v>
      </c>
      <c r="N13" s="58">
        <v>1074.87628696</v>
      </c>
      <c r="O13" s="58">
        <v>21.210211049603267</v>
      </c>
      <c r="Q13" s="45" t="s">
        <v>47</v>
      </c>
      <c r="R13" s="59">
        <f t="shared" si="1"/>
        <v>3.6764490666887859</v>
      </c>
      <c r="S13" s="59">
        <f t="shared" si="2"/>
        <v>0.3425406360403796</v>
      </c>
      <c r="T13" s="59">
        <f t="shared" si="3"/>
        <v>24.98955717868542</v>
      </c>
      <c r="U13" s="59">
        <f t="shared" si="4"/>
        <v>2.7463280935788781</v>
      </c>
      <c r="V13" s="59">
        <f t="shared" si="5"/>
        <v>4.4120196031233885</v>
      </c>
      <c r="W13" s="59">
        <f t="shared" si="6"/>
        <v>23.441374149449121</v>
      </c>
      <c r="X13" s="59">
        <f t="shared" si="7"/>
        <v>3.1886899363029189</v>
      </c>
      <c r="Y13" s="59">
        <f t="shared" si="8"/>
        <v>3.435639890656017</v>
      </c>
      <c r="Z13" s="59">
        <f t="shared" si="9"/>
        <v>8.9654828671074949</v>
      </c>
      <c r="AA13" s="59">
        <f t="shared" si="10"/>
        <v>4.5128252189086702</v>
      </c>
      <c r="AB13" s="59">
        <f t="shared" si="11"/>
        <v>8.1662365050636296</v>
      </c>
      <c r="AC13" s="59">
        <f t="shared" si="12"/>
        <v>12.122856854395293</v>
      </c>
      <c r="AD13" s="59">
        <f t="shared" si="13"/>
        <v>100</v>
      </c>
      <c r="AE13" s="53"/>
    </row>
    <row r="14" spans="1:31" ht="15" customHeight="1" x14ac:dyDescent="0.3">
      <c r="A14" s="40" t="s">
        <v>206</v>
      </c>
      <c r="B14" s="54">
        <v>0</v>
      </c>
      <c r="C14" s="54">
        <v>0</v>
      </c>
      <c r="D14" s="54">
        <v>1362.1335076099999</v>
      </c>
      <c r="E14" s="54">
        <v>0</v>
      </c>
      <c r="F14" s="54">
        <v>0</v>
      </c>
      <c r="G14" s="54">
        <v>0.42570026999999999</v>
      </c>
      <c r="H14" s="54">
        <v>0</v>
      </c>
      <c r="I14" s="54">
        <v>0</v>
      </c>
      <c r="J14" s="54">
        <v>0</v>
      </c>
      <c r="K14" s="54">
        <v>0</v>
      </c>
      <c r="L14" s="54">
        <v>8.0000000000000007E-5</v>
      </c>
      <c r="M14" s="54">
        <v>3.2830296300001143</v>
      </c>
      <c r="N14" s="54">
        <v>1365.8423175099999</v>
      </c>
      <c r="O14" s="54">
        <v>26.951756370772372</v>
      </c>
      <c r="Q14" s="40" t="s">
        <v>206</v>
      </c>
      <c r="R14" s="53">
        <f t="shared" si="1"/>
        <v>0</v>
      </c>
      <c r="S14" s="53">
        <f t="shared" si="2"/>
        <v>0</v>
      </c>
      <c r="T14" s="53">
        <f t="shared" si="3"/>
        <v>99.728459877655467</v>
      </c>
      <c r="U14" s="53">
        <f t="shared" si="4"/>
        <v>0</v>
      </c>
      <c r="V14" s="53">
        <f t="shared" si="5"/>
        <v>0</v>
      </c>
      <c r="W14" s="53">
        <f t="shared" si="6"/>
        <v>3.1167599988853274E-2</v>
      </c>
      <c r="X14" s="53">
        <f t="shared" si="7"/>
        <v>0</v>
      </c>
      <c r="Y14" s="53">
        <f t="shared" si="8"/>
        <v>0</v>
      </c>
      <c r="Z14" s="53">
        <f t="shared" si="9"/>
        <v>0</v>
      </c>
      <c r="AA14" s="53">
        <f t="shared" si="10"/>
        <v>0</v>
      </c>
      <c r="AB14" s="53">
        <f t="shared" si="11"/>
        <v>5.8571914908775184E-6</v>
      </c>
      <c r="AC14" s="53">
        <f t="shared" si="12"/>
        <v>0.24036666516419292</v>
      </c>
      <c r="AD14" s="53">
        <f t="shared" si="13"/>
        <v>100</v>
      </c>
      <c r="AE14" s="53"/>
    </row>
    <row r="15" spans="1:31" ht="15" customHeight="1" x14ac:dyDescent="0.3">
      <c r="A15" s="40" t="s">
        <v>49</v>
      </c>
      <c r="B15" s="54">
        <v>0</v>
      </c>
      <c r="C15" s="54">
        <v>0</v>
      </c>
      <c r="D15" s="54">
        <v>715.76601732000006</v>
      </c>
      <c r="E15" s="54">
        <v>2.4303208199999999</v>
      </c>
      <c r="F15" s="54">
        <v>0</v>
      </c>
      <c r="G15" s="54">
        <v>9.3625699999999989E-3</v>
      </c>
      <c r="H15" s="54">
        <v>0</v>
      </c>
      <c r="I15" s="54">
        <v>5.9549999999999997E-5</v>
      </c>
      <c r="J15" s="54">
        <v>0</v>
      </c>
      <c r="K15" s="54">
        <v>5.7525000000000002E-4</v>
      </c>
      <c r="L15" s="54">
        <v>0</v>
      </c>
      <c r="M15" s="54">
        <v>0.91294784999990464</v>
      </c>
      <c r="N15" s="54">
        <v>719.11928336000005</v>
      </c>
      <c r="O15" s="54">
        <v>14.190164910087613</v>
      </c>
      <c r="Q15" s="40" t="s">
        <v>49</v>
      </c>
      <c r="R15" s="53">
        <f t="shared" si="1"/>
        <v>0</v>
      </c>
      <c r="S15" s="53">
        <f t="shared" si="2"/>
        <v>0</v>
      </c>
      <c r="T15" s="53">
        <f t="shared" si="3"/>
        <v>99.533698217028444</v>
      </c>
      <c r="U15" s="53">
        <f t="shared" si="4"/>
        <v>0.33795795443623933</v>
      </c>
      <c r="V15" s="53">
        <f t="shared" si="5"/>
        <v>0</v>
      </c>
      <c r="W15" s="53">
        <f t="shared" si="6"/>
        <v>1.3019495119439008E-3</v>
      </c>
      <c r="X15" s="53">
        <f t="shared" si="7"/>
        <v>0</v>
      </c>
      <c r="Y15" s="53">
        <f t="shared" si="8"/>
        <v>8.280962752348906E-6</v>
      </c>
      <c r="Z15" s="53">
        <f t="shared" si="9"/>
        <v>0</v>
      </c>
      <c r="AA15" s="53">
        <f t="shared" si="10"/>
        <v>7.9993683010725605E-5</v>
      </c>
      <c r="AB15" s="53">
        <f t="shared" si="11"/>
        <v>0</v>
      </c>
      <c r="AC15" s="53">
        <f t="shared" si="12"/>
        <v>0.12695360437760247</v>
      </c>
      <c r="AD15" s="53">
        <f t="shared" si="13"/>
        <v>100</v>
      </c>
      <c r="AE15" s="53"/>
    </row>
    <row r="16" spans="1:31" ht="15" customHeight="1" x14ac:dyDescent="0.3">
      <c r="A16" s="40" t="s">
        <v>48</v>
      </c>
      <c r="B16" s="54">
        <v>0</v>
      </c>
      <c r="C16" s="54">
        <v>364.80493111999999</v>
      </c>
      <c r="D16" s="54">
        <v>0</v>
      </c>
      <c r="E16" s="54">
        <v>0</v>
      </c>
      <c r="F16" s="54">
        <v>0</v>
      </c>
      <c r="G16" s="54">
        <v>6.4999999999999997E-3</v>
      </c>
      <c r="H16" s="54">
        <v>0</v>
      </c>
      <c r="I16" s="54">
        <v>3.4912000000000002E-4</v>
      </c>
      <c r="J16" s="54">
        <v>0</v>
      </c>
      <c r="K16" s="54">
        <v>5.1067000000000007E-4</v>
      </c>
      <c r="L16" s="54">
        <v>0</v>
      </c>
      <c r="M16" s="54">
        <v>1.3043880600000024</v>
      </c>
      <c r="N16" s="54">
        <v>366.11667897000001</v>
      </c>
      <c r="O16" s="54">
        <v>7.224470503201756</v>
      </c>
      <c r="Q16" s="40" t="s">
        <v>48</v>
      </c>
      <c r="R16" s="53">
        <f t="shared" si="1"/>
        <v>0</v>
      </c>
      <c r="S16" s="53">
        <f t="shared" si="2"/>
        <v>99.641713168137997</v>
      </c>
      <c r="T16" s="53">
        <f t="shared" si="3"/>
        <v>0</v>
      </c>
      <c r="U16" s="53">
        <f t="shared" si="4"/>
        <v>0</v>
      </c>
      <c r="V16" s="53">
        <f t="shared" si="5"/>
        <v>0</v>
      </c>
      <c r="W16" s="53">
        <f t="shared" si="6"/>
        <v>1.7753902986027623E-3</v>
      </c>
      <c r="X16" s="53">
        <f t="shared" si="7"/>
        <v>0</v>
      </c>
      <c r="Y16" s="53">
        <f t="shared" si="8"/>
        <v>9.5357578622799443E-5</v>
      </c>
      <c r="Z16" s="53">
        <f t="shared" si="9"/>
        <v>0</v>
      </c>
      <c r="AA16" s="53">
        <f t="shared" si="10"/>
        <v>1.3948285596730351E-4</v>
      </c>
      <c r="AB16" s="53">
        <f t="shared" si="11"/>
        <v>0</v>
      </c>
      <c r="AC16" s="53">
        <f t="shared" si="12"/>
        <v>0.35627660112881265</v>
      </c>
      <c r="AD16" s="53">
        <f t="shared" si="13"/>
        <v>100</v>
      </c>
      <c r="AE16" s="53"/>
    </row>
    <row r="17" spans="1:31" ht="15" customHeight="1" x14ac:dyDescent="0.3">
      <c r="A17" s="40" t="s">
        <v>50</v>
      </c>
      <c r="B17" s="54">
        <v>0</v>
      </c>
      <c r="C17" s="54">
        <v>0</v>
      </c>
      <c r="D17" s="54">
        <v>192.9477661</v>
      </c>
      <c r="E17" s="54">
        <v>0</v>
      </c>
      <c r="F17" s="54">
        <v>0</v>
      </c>
      <c r="G17" s="54">
        <v>0</v>
      </c>
      <c r="H17" s="54">
        <v>0</v>
      </c>
      <c r="I17" s="54">
        <v>0</v>
      </c>
      <c r="J17" s="54">
        <v>0</v>
      </c>
      <c r="K17" s="54">
        <v>0</v>
      </c>
      <c r="L17" s="54">
        <v>0</v>
      </c>
      <c r="M17" s="54">
        <v>0</v>
      </c>
      <c r="N17" s="54">
        <v>192.9477661</v>
      </c>
      <c r="O17" s="54">
        <v>3.8073803377921029</v>
      </c>
      <c r="Q17" s="40" t="s">
        <v>50</v>
      </c>
      <c r="R17" s="53">
        <f t="shared" si="1"/>
        <v>0</v>
      </c>
      <c r="S17" s="53">
        <f t="shared" si="2"/>
        <v>0</v>
      </c>
      <c r="T17" s="53">
        <f t="shared" si="3"/>
        <v>100</v>
      </c>
      <c r="U17" s="53">
        <f t="shared" si="4"/>
        <v>0</v>
      </c>
      <c r="V17" s="53">
        <f t="shared" si="5"/>
        <v>0</v>
      </c>
      <c r="W17" s="53">
        <f t="shared" si="6"/>
        <v>0</v>
      </c>
      <c r="X17" s="53">
        <f t="shared" si="7"/>
        <v>0</v>
      </c>
      <c r="Y17" s="53">
        <f t="shared" si="8"/>
        <v>0</v>
      </c>
      <c r="Z17" s="53">
        <f t="shared" si="9"/>
        <v>0</v>
      </c>
      <c r="AA17" s="53">
        <f t="shared" si="10"/>
        <v>0</v>
      </c>
      <c r="AB17" s="53">
        <f t="shared" si="11"/>
        <v>0</v>
      </c>
      <c r="AC17" s="53">
        <f t="shared" si="12"/>
        <v>0</v>
      </c>
      <c r="AD17" s="53">
        <f t="shared" si="13"/>
        <v>100</v>
      </c>
      <c r="AE17" s="53"/>
    </row>
    <row r="18" spans="1:31" ht="15" customHeight="1" x14ac:dyDescent="0.3">
      <c r="A18" s="45" t="s">
        <v>58</v>
      </c>
      <c r="B18" s="58">
        <v>0</v>
      </c>
      <c r="C18" s="58">
        <v>0</v>
      </c>
      <c r="D18" s="58">
        <v>107.77877893000004</v>
      </c>
      <c r="E18" s="58">
        <v>0.43792798999999993</v>
      </c>
      <c r="F18" s="58">
        <v>0</v>
      </c>
      <c r="G18" s="58">
        <v>0.25738284999999994</v>
      </c>
      <c r="H18" s="58">
        <v>0</v>
      </c>
      <c r="I18" s="58">
        <v>0</v>
      </c>
      <c r="J18" s="58">
        <v>0</v>
      </c>
      <c r="K18" s="58">
        <v>1.8E-3</v>
      </c>
      <c r="L18" s="58">
        <v>0</v>
      </c>
      <c r="M18" s="58">
        <v>0.83425096999973025</v>
      </c>
      <c r="N18" s="58">
        <v>109.3101407399995</v>
      </c>
      <c r="O18" s="58">
        <v>2.1569841879333458</v>
      </c>
      <c r="Q18" s="45" t="s">
        <v>58</v>
      </c>
      <c r="R18" s="59">
        <f t="shared" si="1"/>
        <v>0</v>
      </c>
      <c r="S18" s="59">
        <f t="shared" si="2"/>
        <v>0</v>
      </c>
      <c r="T18" s="59">
        <f t="shared" si="3"/>
        <v>98.599067021931759</v>
      </c>
      <c r="U18" s="59">
        <f t="shared" si="4"/>
        <v>0.40062887764607041</v>
      </c>
      <c r="V18" s="59">
        <f t="shared" si="5"/>
        <v>0</v>
      </c>
      <c r="W18" s="59">
        <f t="shared" si="6"/>
        <v>0.23546109103655802</v>
      </c>
      <c r="X18" s="59">
        <f t="shared" si="7"/>
        <v>0</v>
      </c>
      <c r="Y18" s="59">
        <f t="shared" si="8"/>
        <v>0</v>
      </c>
      <c r="Z18" s="59">
        <f t="shared" si="9"/>
        <v>0</v>
      </c>
      <c r="AA18" s="59">
        <f t="shared" si="10"/>
        <v>1.6466907716104803E-3</v>
      </c>
      <c r="AB18" s="59">
        <f t="shared" si="11"/>
        <v>0</v>
      </c>
      <c r="AC18" s="59">
        <f t="shared" si="12"/>
        <v>0.76319631861424875</v>
      </c>
      <c r="AD18" s="59">
        <f t="shared" si="13"/>
        <v>100</v>
      </c>
      <c r="AE18" s="53"/>
    </row>
    <row r="19" spans="1:31" ht="15" customHeight="1" x14ac:dyDescent="0.3">
      <c r="A19" s="45" t="s">
        <v>59</v>
      </c>
      <c r="B19" s="58">
        <v>0</v>
      </c>
      <c r="C19" s="58">
        <v>364.80493111999999</v>
      </c>
      <c r="D19" s="58">
        <v>2378.6260699600002</v>
      </c>
      <c r="E19" s="58">
        <v>2.8682488099999999</v>
      </c>
      <c r="F19" s="58">
        <v>0</v>
      </c>
      <c r="G19" s="58">
        <v>0.69894568999999995</v>
      </c>
      <c r="H19" s="58">
        <v>0</v>
      </c>
      <c r="I19" s="58">
        <v>4.0867000000000003E-4</v>
      </c>
      <c r="J19" s="58">
        <v>0</v>
      </c>
      <c r="K19" s="58">
        <v>2.8859200000000002E-3</v>
      </c>
      <c r="L19" s="58">
        <v>8.0000000000000007E-5</v>
      </c>
      <c r="M19" s="58">
        <v>6.3346165099997522</v>
      </c>
      <c r="N19" s="58">
        <v>2753.3361866799996</v>
      </c>
      <c r="O19" s="58">
        <v>54.330756309787198</v>
      </c>
      <c r="Q19" s="45" t="s">
        <v>59</v>
      </c>
      <c r="R19" s="59">
        <f t="shared" si="1"/>
        <v>0</v>
      </c>
      <c r="S19" s="59">
        <f t="shared" si="2"/>
        <v>13.24956003864844</v>
      </c>
      <c r="T19" s="59">
        <f t="shared" si="3"/>
        <v>86.390687830539548</v>
      </c>
      <c r="U19" s="59">
        <f t="shared" si="4"/>
        <v>0.10417357763559426</v>
      </c>
      <c r="V19" s="59">
        <f t="shared" si="5"/>
        <v>0</v>
      </c>
      <c r="W19" s="59">
        <f t="shared" si="6"/>
        <v>2.5385410375287139E-2</v>
      </c>
      <c r="X19" s="59">
        <f t="shared" si="7"/>
        <v>0</v>
      </c>
      <c r="Y19" s="59">
        <f t="shared" si="8"/>
        <v>1.4842720695607406E-5</v>
      </c>
      <c r="Z19" s="59">
        <f t="shared" si="9"/>
        <v>0</v>
      </c>
      <c r="AA19" s="59">
        <f t="shared" si="10"/>
        <v>1.0481538774528917E-4</v>
      </c>
      <c r="AB19" s="59">
        <f t="shared" si="11"/>
        <v>2.905565996154825E-6</v>
      </c>
      <c r="AC19" s="59">
        <f t="shared" si="12"/>
        <v>0.23007057912670287</v>
      </c>
      <c r="AD19" s="59">
        <f t="shared" si="13"/>
        <v>100</v>
      </c>
      <c r="AE19" s="53"/>
    </row>
    <row r="20" spans="1:31" ht="15" customHeight="1" x14ac:dyDescent="0.3">
      <c r="A20" s="40" t="s">
        <v>52</v>
      </c>
      <c r="B20" s="54">
        <v>0</v>
      </c>
      <c r="C20" s="54">
        <v>0</v>
      </c>
      <c r="D20" s="54">
        <v>617.49329649000003</v>
      </c>
      <c r="E20" s="54">
        <v>0</v>
      </c>
      <c r="F20" s="54">
        <v>0</v>
      </c>
      <c r="G20" s="54">
        <v>0</v>
      </c>
      <c r="H20" s="54">
        <v>0</v>
      </c>
      <c r="I20" s="54">
        <v>4.7199999999999997E-6</v>
      </c>
      <c r="J20" s="54">
        <v>0</v>
      </c>
      <c r="K20" s="54">
        <v>0</v>
      </c>
      <c r="L20" s="54">
        <v>0</v>
      </c>
      <c r="M20" s="54">
        <v>0</v>
      </c>
      <c r="N20" s="54">
        <v>617.49330121000003</v>
      </c>
      <c r="O20" s="54">
        <v>12.184809916518081</v>
      </c>
      <c r="Q20" s="61" t="s">
        <v>52</v>
      </c>
      <c r="R20" s="62">
        <f t="shared" si="1"/>
        <v>0</v>
      </c>
      <c r="S20" s="62">
        <f t="shared" si="2"/>
        <v>0</v>
      </c>
      <c r="T20" s="53">
        <f t="shared" si="3"/>
        <v>99.999999235619242</v>
      </c>
      <c r="U20" s="53">
        <f t="shared" si="4"/>
        <v>0</v>
      </c>
      <c r="V20" s="53">
        <f t="shared" si="5"/>
        <v>0</v>
      </c>
      <c r="W20" s="53">
        <f t="shared" si="6"/>
        <v>0</v>
      </c>
      <c r="X20" s="53">
        <f t="shared" si="7"/>
        <v>0</v>
      </c>
      <c r="Y20" s="53">
        <f t="shared" si="8"/>
        <v>7.6438076182381114E-7</v>
      </c>
      <c r="Z20" s="53">
        <f t="shared" si="9"/>
        <v>0</v>
      </c>
      <c r="AA20" s="53">
        <f t="shared" si="10"/>
        <v>0</v>
      </c>
      <c r="AB20" s="53">
        <f t="shared" si="11"/>
        <v>0</v>
      </c>
      <c r="AC20" s="53">
        <f t="shared" si="12"/>
        <v>0</v>
      </c>
      <c r="AD20" s="53">
        <f t="shared" si="13"/>
        <v>100</v>
      </c>
      <c r="AE20" s="53"/>
    </row>
    <row r="21" spans="1:31" ht="15" customHeight="1" x14ac:dyDescent="0.3">
      <c r="A21" s="45" t="s">
        <v>204</v>
      </c>
      <c r="B21" s="58">
        <v>0</v>
      </c>
      <c r="C21" s="58">
        <v>2.7267699999999999E-3</v>
      </c>
      <c r="D21" s="58">
        <v>6.9356409999954849E-2</v>
      </c>
      <c r="E21" s="58">
        <v>0.18034251000000001</v>
      </c>
      <c r="F21" s="58">
        <v>0</v>
      </c>
      <c r="G21" s="58">
        <v>0.35819305000000001</v>
      </c>
      <c r="H21" s="58">
        <v>0</v>
      </c>
      <c r="I21" s="58">
        <v>7.1409999999999996E-5</v>
      </c>
      <c r="J21" s="58">
        <v>2.0000000000000002E-5</v>
      </c>
      <c r="K21" s="58">
        <v>1.2004559999999999E-2</v>
      </c>
      <c r="L21" s="58">
        <v>1.3531800000000001E-3</v>
      </c>
      <c r="M21" s="58">
        <v>2.7155196200002432</v>
      </c>
      <c r="N21" s="58">
        <v>3.3395875100000012</v>
      </c>
      <c r="O21" s="58">
        <v>6.5899077656696919E-2</v>
      </c>
      <c r="Q21" s="45" t="s">
        <v>204</v>
      </c>
      <c r="R21" s="59">
        <f t="shared" si="1"/>
        <v>0</v>
      </c>
      <c r="S21" s="59">
        <f t="shared" si="2"/>
        <v>8.1649904122440525E-2</v>
      </c>
      <c r="T21" s="59">
        <f t="shared" si="3"/>
        <v>2.0767957058252033</v>
      </c>
      <c r="U21" s="59">
        <f t="shared" si="4"/>
        <v>5.400143264998615</v>
      </c>
      <c r="V21" s="59">
        <f t="shared" si="5"/>
        <v>0</v>
      </c>
      <c r="W21" s="59">
        <f t="shared" si="6"/>
        <v>10.725667434299389</v>
      </c>
      <c r="X21" s="59">
        <f t="shared" si="7"/>
        <v>0</v>
      </c>
      <c r="Y21" s="59">
        <f t="shared" si="8"/>
        <v>2.1382880306675951E-3</v>
      </c>
      <c r="Z21" s="59">
        <f t="shared" si="9"/>
        <v>5.9887635643960096E-4</v>
      </c>
      <c r="AA21" s="59">
        <f t="shared" si="10"/>
        <v>0.35946235767302875</v>
      </c>
      <c r="AB21" s="59">
        <f t="shared" si="11"/>
        <v>4.051937540034696E-2</v>
      </c>
      <c r="AC21" s="59">
        <f t="shared" si="12"/>
        <v>81.313024793299761</v>
      </c>
      <c r="AD21" s="59">
        <f t="shared" si="13"/>
        <v>100</v>
      </c>
      <c r="AE21" s="53"/>
    </row>
    <row r="22" spans="1:31" ht="15" customHeight="1" x14ac:dyDescent="0.3">
      <c r="A22" s="45" t="s">
        <v>51</v>
      </c>
      <c r="B22" s="58">
        <v>0</v>
      </c>
      <c r="C22" s="58">
        <v>2.7267699999999999E-3</v>
      </c>
      <c r="D22" s="58">
        <v>617.56265289999999</v>
      </c>
      <c r="E22" s="58">
        <v>0.18034251000000001</v>
      </c>
      <c r="F22" s="58">
        <v>0</v>
      </c>
      <c r="G22" s="58">
        <v>0.35819305000000001</v>
      </c>
      <c r="H22" s="58">
        <v>0</v>
      </c>
      <c r="I22" s="58">
        <v>7.6129999999999991E-5</v>
      </c>
      <c r="J22" s="58">
        <v>2.0000000000000002E-5</v>
      </c>
      <c r="K22" s="58">
        <v>1.2004559999999999E-2</v>
      </c>
      <c r="L22" s="58">
        <v>1.3531800000000001E-3</v>
      </c>
      <c r="M22" s="58">
        <v>2.7155196200002432</v>
      </c>
      <c r="N22" s="58">
        <v>620.83288872000003</v>
      </c>
      <c r="O22" s="58">
        <v>12.250708994174776</v>
      </c>
      <c r="Q22" s="45" t="s">
        <v>51</v>
      </c>
      <c r="R22" s="59">
        <f t="shared" si="1"/>
        <v>0</v>
      </c>
      <c r="S22" s="59">
        <f t="shared" si="2"/>
        <v>4.3921158971167067E-4</v>
      </c>
      <c r="T22" s="59">
        <f t="shared" si="3"/>
        <v>99.473250228939634</v>
      </c>
      <c r="U22" s="59">
        <f t="shared" si="4"/>
        <v>2.904847878981098E-2</v>
      </c>
      <c r="V22" s="59">
        <f t="shared" si="5"/>
        <v>0</v>
      </c>
      <c r="W22" s="59">
        <f t="shared" si="6"/>
        <v>5.76955661512236E-2</v>
      </c>
      <c r="X22" s="59">
        <f t="shared" si="7"/>
        <v>0</v>
      </c>
      <c r="Y22" s="59">
        <f t="shared" si="8"/>
        <v>1.2262559117472134E-5</v>
      </c>
      <c r="Z22" s="59">
        <f t="shared" si="9"/>
        <v>3.2214788171475465E-6</v>
      </c>
      <c r="AA22" s="59">
        <f t="shared" si="10"/>
        <v>1.9336217874588375E-3</v>
      </c>
      <c r="AB22" s="59">
        <f t="shared" si="11"/>
        <v>2.1796203528938587E-4</v>
      </c>
      <c r="AC22" s="59">
        <f t="shared" si="12"/>
        <v>0.43739944666896685</v>
      </c>
      <c r="AD22" s="59">
        <f t="shared" si="13"/>
        <v>100</v>
      </c>
      <c r="AE22" s="53"/>
    </row>
    <row r="23" spans="1:31" ht="15" customHeight="1" x14ac:dyDescent="0.3">
      <c r="A23" s="40" t="s">
        <v>56</v>
      </c>
      <c r="B23" s="54">
        <v>0</v>
      </c>
      <c r="C23" s="54">
        <v>534.42347275999998</v>
      </c>
      <c r="D23" s="54">
        <v>0</v>
      </c>
      <c r="E23" s="54">
        <v>0</v>
      </c>
      <c r="F23" s="54">
        <v>0</v>
      </c>
      <c r="G23" s="54">
        <v>2.5000000000000001E-4</v>
      </c>
      <c r="H23" s="54">
        <v>0</v>
      </c>
      <c r="I23" s="54">
        <v>0</v>
      </c>
      <c r="J23" s="54">
        <v>0</v>
      </c>
      <c r="K23" s="54">
        <v>1.25E-3</v>
      </c>
      <c r="L23" s="54">
        <v>1.1999999999999999E-3</v>
      </c>
      <c r="M23" s="54">
        <v>4.7954800000190737E-3</v>
      </c>
      <c r="N23" s="54">
        <v>534.43096823999997</v>
      </c>
      <c r="O23" s="54">
        <v>10.545765838665348</v>
      </c>
      <c r="Q23" s="40" t="s">
        <v>56</v>
      </c>
      <c r="R23" s="53">
        <f t="shared" si="1"/>
        <v>0</v>
      </c>
      <c r="S23" s="53">
        <f t="shared" si="2"/>
        <v>99.998597483969789</v>
      </c>
      <c r="T23" s="53">
        <f t="shared" si="3"/>
        <v>0</v>
      </c>
      <c r="U23" s="53">
        <f t="shared" si="4"/>
        <v>0</v>
      </c>
      <c r="V23" s="53">
        <f t="shared" si="5"/>
        <v>0</v>
      </c>
      <c r="W23" s="53">
        <f t="shared" si="6"/>
        <v>4.6778726319566697E-5</v>
      </c>
      <c r="X23" s="53">
        <f t="shared" si="7"/>
        <v>0</v>
      </c>
      <c r="Y23" s="53">
        <f t="shared" si="8"/>
        <v>0</v>
      </c>
      <c r="Z23" s="53">
        <f t="shared" si="9"/>
        <v>0</v>
      </c>
      <c r="AA23" s="53">
        <f t="shared" si="10"/>
        <v>2.3389363159783349E-4</v>
      </c>
      <c r="AB23" s="53">
        <f t="shared" si="11"/>
        <v>2.2453788633392013E-4</v>
      </c>
      <c r="AC23" s="53">
        <f t="shared" si="12"/>
        <v>8.973057859673918E-4</v>
      </c>
      <c r="AD23" s="53">
        <f t="shared" si="13"/>
        <v>100</v>
      </c>
      <c r="AE23" s="53"/>
    </row>
    <row r="24" spans="1:31" ht="15" customHeight="1" x14ac:dyDescent="0.3">
      <c r="A24" s="45" t="s">
        <v>205</v>
      </c>
      <c r="B24" s="58">
        <v>0</v>
      </c>
      <c r="C24" s="58">
        <v>37.158566800000017</v>
      </c>
      <c r="D24" s="58">
        <v>38.162866589999794</v>
      </c>
      <c r="E24" s="58">
        <v>1.7904180000002157E-2</v>
      </c>
      <c r="F24" s="58">
        <v>0</v>
      </c>
      <c r="G24" s="58">
        <v>1.4865119800000173</v>
      </c>
      <c r="H24" s="58">
        <v>0</v>
      </c>
      <c r="I24" s="58">
        <v>1.1604249999997762E-2</v>
      </c>
      <c r="J24" s="58">
        <v>2.3849999990943616E-5</v>
      </c>
      <c r="K24" s="58">
        <v>0.97992796000000482</v>
      </c>
      <c r="L24" s="58">
        <v>0.23992014999998901</v>
      </c>
      <c r="M24" s="58">
        <v>6.1966196199996659</v>
      </c>
      <c r="N24" s="58">
        <v>84.253945380000005</v>
      </c>
      <c r="O24" s="58">
        <v>1.6625578077694148</v>
      </c>
      <c r="Q24" s="45" t="s">
        <v>370</v>
      </c>
      <c r="R24" s="59">
        <f t="shared" si="1"/>
        <v>0</v>
      </c>
      <c r="S24" s="59">
        <f t="shared" si="2"/>
        <v>44.103058476856354</v>
      </c>
      <c r="T24" s="59">
        <f t="shared" si="3"/>
        <v>45.295049885057139</v>
      </c>
      <c r="U24" s="59">
        <f t="shared" si="4"/>
        <v>2.1250257087963274E-2</v>
      </c>
      <c r="V24" s="59">
        <f t="shared" si="5"/>
        <v>0</v>
      </c>
      <c r="W24" s="59">
        <f t="shared" si="6"/>
        <v>1.7643232887143607</v>
      </c>
      <c r="X24" s="59">
        <f t="shared" si="7"/>
        <v>0</v>
      </c>
      <c r="Y24" s="59">
        <f t="shared" si="8"/>
        <v>1.37729455251746E-2</v>
      </c>
      <c r="Z24" s="59">
        <f t="shared" si="9"/>
        <v>2.8307279716547337E-5</v>
      </c>
      <c r="AA24" s="59">
        <f t="shared" si="10"/>
        <v>1.163064774688424</v>
      </c>
      <c r="AB24" s="59">
        <f t="shared" si="11"/>
        <v>0.28475835632136542</v>
      </c>
      <c r="AC24" s="59">
        <f t="shared" si="12"/>
        <v>7.3546937084688793</v>
      </c>
      <c r="AD24" s="59">
        <f t="shared" si="13"/>
        <v>100</v>
      </c>
      <c r="AE24" s="53"/>
    </row>
    <row r="25" spans="1:31" ht="15" customHeight="1" x14ac:dyDescent="0.3">
      <c r="A25" s="45" t="s">
        <v>55</v>
      </c>
      <c r="B25" s="58">
        <v>39.517279219999999</v>
      </c>
      <c r="C25" s="58">
        <v>940.07158551999999</v>
      </c>
      <c r="D25" s="58">
        <v>3302.9584137800002</v>
      </c>
      <c r="E25" s="58">
        <v>32.586124940000005</v>
      </c>
      <c r="F25" s="58">
        <v>47.423752490000005</v>
      </c>
      <c r="G25" s="58">
        <v>254.50967279</v>
      </c>
      <c r="H25" s="58">
        <v>34.274471990000002</v>
      </c>
      <c r="I25" s="58">
        <v>36.940967540000003</v>
      </c>
      <c r="J25" s="58">
        <v>96.367893199999997</v>
      </c>
      <c r="K25" s="58">
        <v>49.503356590000003</v>
      </c>
      <c r="L25" s="58">
        <v>88.019493060000002</v>
      </c>
      <c r="M25" s="58">
        <v>145.55726485999966</v>
      </c>
      <c r="N25" s="58">
        <v>5067.7302759799995</v>
      </c>
      <c r="O25" s="58">
        <v>100</v>
      </c>
      <c r="Q25" s="45" t="s">
        <v>55</v>
      </c>
      <c r="R25" s="59">
        <f t="shared" si="1"/>
        <v>0.77978260617586115</v>
      </c>
      <c r="S25" s="59">
        <f t="shared" si="2"/>
        <v>18.550150349866609</v>
      </c>
      <c r="T25" s="59">
        <f t="shared" si="3"/>
        <v>65.17628669851166</v>
      </c>
      <c r="U25" s="59">
        <f t="shared" si="4"/>
        <v>0.643012219779169</v>
      </c>
      <c r="V25" s="59">
        <f t="shared" si="5"/>
        <v>0.93579866937233913</v>
      </c>
      <c r="W25" s="59">
        <f t="shared" si="6"/>
        <v>5.0221629591520207</v>
      </c>
      <c r="X25" s="59">
        <f t="shared" si="7"/>
        <v>0.67632786520730903</v>
      </c>
      <c r="Y25" s="59">
        <f t="shared" si="8"/>
        <v>0.72894502130653238</v>
      </c>
      <c r="Z25" s="59">
        <f t="shared" si="9"/>
        <v>1.9015987030084063</v>
      </c>
      <c r="AA25" s="59">
        <f t="shared" si="10"/>
        <v>0.97683487269706792</v>
      </c>
      <c r="AB25" s="59">
        <f t="shared" si="11"/>
        <v>1.7368622295703919</v>
      </c>
      <c r="AC25" s="59">
        <f t="shared" si="12"/>
        <v>2.8722378053526487</v>
      </c>
      <c r="AD25" s="59">
        <f t="shared" si="13"/>
        <v>100</v>
      </c>
      <c r="AE25" s="53"/>
    </row>
    <row r="26" spans="1:31" ht="15" customHeight="1" x14ac:dyDescent="0.3">
      <c r="B26" s="14"/>
      <c r="C26" s="14"/>
      <c r="D26" s="14"/>
      <c r="E26" s="14"/>
      <c r="F26" s="14"/>
      <c r="G26" s="14"/>
      <c r="H26" s="14"/>
      <c r="I26" s="14"/>
      <c r="J26" s="14"/>
      <c r="K26" s="14"/>
      <c r="L26" s="14"/>
      <c r="M26" s="14"/>
      <c r="N26" s="14"/>
    </row>
    <row r="27" spans="1:31" x14ac:dyDescent="0.3">
      <c r="O27" s="14"/>
    </row>
    <row r="28" spans="1:31" x14ac:dyDescent="0.3">
      <c r="O28" s="14"/>
    </row>
    <row r="29" spans="1:31" x14ac:dyDescent="0.3">
      <c r="O29" s="14"/>
    </row>
    <row r="30" spans="1:31" x14ac:dyDescent="0.3">
      <c r="O30" s="14"/>
    </row>
    <row r="31" spans="1:31" x14ac:dyDescent="0.3">
      <c r="O31" s="14"/>
    </row>
    <row r="35" spans="5:5" x14ac:dyDescent="0.3">
      <c r="E35" s="48"/>
    </row>
    <row r="36" spans="5:5" x14ac:dyDescent="0.3">
      <c r="E36" s="48"/>
    </row>
    <row r="37" spans="5:5" x14ac:dyDescent="0.3">
      <c r="E37" s="48"/>
    </row>
    <row r="38" spans="5:5" x14ac:dyDescent="0.3">
      <c r="E38" s="48"/>
    </row>
    <row r="39" spans="5:5" x14ac:dyDescent="0.3">
      <c r="E39" s="48"/>
    </row>
    <row r="40" spans="5:5" x14ac:dyDescent="0.3">
      <c r="E40" s="48"/>
    </row>
    <row r="41" spans="5:5" x14ac:dyDescent="0.3">
      <c r="E41" s="48"/>
    </row>
    <row r="42" spans="5:5" x14ac:dyDescent="0.3">
      <c r="E42" s="48"/>
    </row>
    <row r="43" spans="5:5" x14ac:dyDescent="0.3">
      <c r="E43" s="48"/>
    </row>
    <row r="44" spans="5:5" x14ac:dyDescent="0.3">
      <c r="E44" s="48"/>
    </row>
    <row r="45" spans="5:5" x14ac:dyDescent="0.3">
      <c r="E45" s="48"/>
    </row>
    <row r="46" spans="5:5" x14ac:dyDescent="0.3">
      <c r="E46" s="48"/>
    </row>
    <row r="47" spans="5:5" x14ac:dyDescent="0.3">
      <c r="E47" s="48"/>
    </row>
    <row r="48" spans="5:5" x14ac:dyDescent="0.3">
      <c r="E48" s="48"/>
    </row>
  </sheetData>
  <pageMargins left="0.7" right="0.7" top="0.75" bottom="0.75" header="0.3" footer="0.3"/>
  <pageSetup paperSize="0" orientation="portrait" horizontalDpi="0" verticalDpi="0" copie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8"/>
  <sheetViews>
    <sheetView workbookViewId="0">
      <selection activeCell="A2" sqref="A2:XFD2"/>
    </sheetView>
  </sheetViews>
  <sheetFormatPr defaultRowHeight="15" x14ac:dyDescent="0.25"/>
  <cols>
    <col min="3" max="3" width="28.42578125" style="3" customWidth="1"/>
    <col min="4" max="4" width="16.85546875" bestFit="1" customWidth="1"/>
    <col min="5" max="5" width="14.7109375" customWidth="1"/>
    <col min="6" max="6" width="13.28515625" customWidth="1"/>
  </cols>
  <sheetData>
    <row r="1" spans="1:6" s="15" customFormat="1" ht="15.75" x14ac:dyDescent="0.25">
      <c r="A1" s="132" t="s">
        <v>404</v>
      </c>
      <c r="C1" s="3"/>
    </row>
    <row r="2" spans="1:6" s="15" customFormat="1" x14ac:dyDescent="0.25">
      <c r="C2" s="3"/>
    </row>
    <row r="3" spans="1:6" ht="69" customHeight="1" x14ac:dyDescent="0.25">
      <c r="A3" s="4" t="s">
        <v>207</v>
      </c>
      <c r="B3" s="4" t="s">
        <v>208</v>
      </c>
      <c r="C3" s="35" t="s">
        <v>209</v>
      </c>
      <c r="D3" s="4" t="s">
        <v>210</v>
      </c>
      <c r="E3" s="37" t="s">
        <v>315</v>
      </c>
      <c r="F3" s="37" t="s">
        <v>316</v>
      </c>
    </row>
    <row r="4" spans="1:6" x14ac:dyDescent="0.25">
      <c r="A4" s="2" t="s">
        <v>70</v>
      </c>
      <c r="B4" s="2" t="s">
        <v>317</v>
      </c>
      <c r="C4" s="11" t="s">
        <v>245</v>
      </c>
      <c r="D4" s="38">
        <v>616.22942389000002</v>
      </c>
      <c r="E4" s="38">
        <v>9.8798297004167086</v>
      </c>
      <c r="F4" s="38">
        <f>D4/D$58*100</f>
        <v>7.5637050299981867</v>
      </c>
    </row>
    <row r="5" spans="1:6" x14ac:dyDescent="0.25">
      <c r="A5" s="2" t="s">
        <v>72</v>
      </c>
      <c r="B5" s="2" t="s">
        <v>318</v>
      </c>
      <c r="C5" s="11" t="s">
        <v>246</v>
      </c>
      <c r="D5" s="38">
        <v>476.52302455299997</v>
      </c>
      <c r="E5" s="38">
        <v>7.6399570490998254</v>
      </c>
      <c r="F5" s="38">
        <f t="shared" ref="F5:F58" si="0">D5/D$58*100</f>
        <v>5.8489248614082046</v>
      </c>
    </row>
    <row r="6" spans="1:6" x14ac:dyDescent="0.25">
      <c r="A6" s="2" t="s">
        <v>75</v>
      </c>
      <c r="B6" s="2" t="s">
        <v>199</v>
      </c>
      <c r="C6" s="36" t="s">
        <v>376</v>
      </c>
      <c r="D6" s="38">
        <v>98.478748752000001</v>
      </c>
      <c r="E6" s="38">
        <v>1.5788815481059557</v>
      </c>
      <c r="F6" s="38">
        <f t="shared" si="0"/>
        <v>1.2087449550549083</v>
      </c>
    </row>
    <row r="7" spans="1:6" x14ac:dyDescent="0.25">
      <c r="A7" s="2" t="s">
        <v>244</v>
      </c>
      <c r="B7" s="2" t="s">
        <v>157</v>
      </c>
      <c r="C7" s="36" t="s">
        <v>375</v>
      </c>
      <c r="D7" s="38">
        <v>86.929258731999994</v>
      </c>
      <c r="E7" s="38">
        <v>1.3937118854761639</v>
      </c>
      <c r="F7" s="38">
        <f t="shared" si="0"/>
        <v>1.066984545097948</v>
      </c>
    </row>
    <row r="8" spans="1:6" x14ac:dyDescent="0.25">
      <c r="A8" s="2" t="s">
        <v>77</v>
      </c>
      <c r="B8" s="2" t="s">
        <v>319</v>
      </c>
      <c r="C8" s="11" t="s">
        <v>247</v>
      </c>
      <c r="D8" s="38">
        <v>82.783219319999986</v>
      </c>
      <c r="E8" s="38">
        <v>1.3272396241174009</v>
      </c>
      <c r="F8" s="38">
        <f t="shared" si="0"/>
        <v>1.0160953503607733</v>
      </c>
    </row>
    <row r="9" spans="1:6" x14ac:dyDescent="0.25">
      <c r="A9" s="2" t="s">
        <v>79</v>
      </c>
      <c r="B9" s="2" t="s">
        <v>320</v>
      </c>
      <c r="C9" s="11" t="s">
        <v>248</v>
      </c>
      <c r="D9" s="38">
        <v>59.508335250000002</v>
      </c>
      <c r="E9" s="38">
        <v>0.95408007997075683</v>
      </c>
      <c r="F9" s="38">
        <f t="shared" si="0"/>
        <v>0.73041545438698352</v>
      </c>
    </row>
    <row r="10" spans="1:6" x14ac:dyDescent="0.25">
      <c r="A10" s="2" t="s">
        <v>82</v>
      </c>
      <c r="B10" s="2" t="s">
        <v>321</v>
      </c>
      <c r="C10" s="11" t="s">
        <v>249</v>
      </c>
      <c r="D10" s="38">
        <v>59.152871520000005</v>
      </c>
      <c r="E10" s="38">
        <v>0.94838103188748679</v>
      </c>
      <c r="F10" s="38">
        <f t="shared" si="0"/>
        <v>0.7260524319502899</v>
      </c>
    </row>
    <row r="11" spans="1:6" x14ac:dyDescent="0.25">
      <c r="A11" s="2" t="s">
        <v>85</v>
      </c>
      <c r="B11" s="2" t="s">
        <v>107</v>
      </c>
      <c r="C11" s="36" t="s">
        <v>377</v>
      </c>
      <c r="D11" s="38">
        <v>58.249590789999999</v>
      </c>
      <c r="E11" s="38">
        <v>0.93389899088442507</v>
      </c>
      <c r="F11" s="38">
        <f t="shared" si="0"/>
        <v>0.71496541024030247</v>
      </c>
    </row>
    <row r="12" spans="1:6" x14ac:dyDescent="0.25">
      <c r="A12" s="2" t="s">
        <v>88</v>
      </c>
      <c r="B12" s="2" t="s">
        <v>322</v>
      </c>
      <c r="C12" s="36" t="s">
        <v>378</v>
      </c>
      <c r="D12" s="38">
        <v>53.616708463999998</v>
      </c>
      <c r="E12" s="38">
        <v>0.85962131664743346</v>
      </c>
      <c r="F12" s="38">
        <f t="shared" si="0"/>
        <v>0.65810062255887058</v>
      </c>
    </row>
    <row r="13" spans="1:6" x14ac:dyDescent="0.25">
      <c r="A13" s="2" t="s">
        <v>6</v>
      </c>
      <c r="B13" s="2" t="s">
        <v>323</v>
      </c>
      <c r="C13" s="11" t="s">
        <v>250</v>
      </c>
      <c r="D13" s="38">
        <v>53.47528878</v>
      </c>
      <c r="E13" s="38">
        <v>0.85735397539425728</v>
      </c>
      <c r="F13" s="38">
        <f t="shared" si="0"/>
        <v>0.65636481324217288</v>
      </c>
    </row>
    <row r="14" spans="1:6" x14ac:dyDescent="0.25">
      <c r="A14" s="2" t="s">
        <v>7</v>
      </c>
      <c r="B14" s="2" t="s">
        <v>144</v>
      </c>
      <c r="C14" s="11" t="s">
        <v>145</v>
      </c>
      <c r="D14" s="38">
        <v>52.885934310000003</v>
      </c>
      <c r="E14" s="38">
        <v>0.84790502412538904</v>
      </c>
      <c r="F14" s="38">
        <f t="shared" si="0"/>
        <v>0.64913097597901326</v>
      </c>
    </row>
    <row r="15" spans="1:6" x14ac:dyDescent="0.25">
      <c r="A15" s="2" t="s">
        <v>8</v>
      </c>
      <c r="B15" s="2" t="s">
        <v>324</v>
      </c>
      <c r="C15" s="11" t="s">
        <v>251</v>
      </c>
      <c r="D15" s="38">
        <v>52.747209887000004</v>
      </c>
      <c r="E15" s="38">
        <v>0.84568089521918288</v>
      </c>
      <c r="F15" s="38">
        <f t="shared" si="0"/>
        <v>0.64742824875543303</v>
      </c>
    </row>
    <row r="16" spans="1:6" x14ac:dyDescent="0.25">
      <c r="A16" s="2" t="s">
        <v>97</v>
      </c>
      <c r="B16" s="2" t="s">
        <v>325</v>
      </c>
      <c r="C16" s="36" t="s">
        <v>379</v>
      </c>
      <c r="D16" s="38">
        <v>52.649212729999995</v>
      </c>
      <c r="E16" s="38">
        <v>0.84410973489357999</v>
      </c>
      <c r="F16" s="38">
        <f t="shared" si="0"/>
        <v>0.64622541493966434</v>
      </c>
    </row>
    <row r="17" spans="1:6" x14ac:dyDescent="0.25">
      <c r="A17" s="2" t="s">
        <v>100</v>
      </c>
      <c r="B17" s="2" t="s">
        <v>326</v>
      </c>
      <c r="C17" s="11" t="s">
        <v>283</v>
      </c>
      <c r="D17" s="38">
        <v>50.61860549</v>
      </c>
      <c r="E17" s="38">
        <v>0.81155359112331049</v>
      </c>
      <c r="F17" s="38">
        <f t="shared" si="0"/>
        <v>0.621301395411054</v>
      </c>
    </row>
    <row r="18" spans="1:6" x14ac:dyDescent="0.25">
      <c r="A18" s="2" t="s">
        <v>103</v>
      </c>
      <c r="B18" s="2" t="s">
        <v>327</v>
      </c>
      <c r="C18" s="36" t="s">
        <v>380</v>
      </c>
      <c r="D18" s="38">
        <v>49.883581585000002</v>
      </c>
      <c r="E18" s="38">
        <v>0.79976916356174788</v>
      </c>
      <c r="F18" s="38">
        <f t="shared" si="0"/>
        <v>0.61227958666274307</v>
      </c>
    </row>
    <row r="19" spans="1:6" x14ac:dyDescent="0.25">
      <c r="A19" s="2" t="s">
        <v>106</v>
      </c>
      <c r="B19" s="2" t="s">
        <v>328</v>
      </c>
      <c r="C19" s="11" t="s">
        <v>252</v>
      </c>
      <c r="D19" s="38">
        <v>45.597183455</v>
      </c>
      <c r="E19" s="38">
        <v>0.73104657111354276</v>
      </c>
      <c r="F19" s="38">
        <f t="shared" si="0"/>
        <v>0.55966760508647351</v>
      </c>
    </row>
    <row r="20" spans="1:6" x14ac:dyDescent="0.25">
      <c r="A20" s="2" t="s">
        <v>109</v>
      </c>
      <c r="B20" s="2" t="s">
        <v>329</v>
      </c>
      <c r="C20" s="11" t="s">
        <v>253</v>
      </c>
      <c r="D20" s="38">
        <v>43.867507070000002</v>
      </c>
      <c r="E20" s="38">
        <v>0.70331516547445916</v>
      </c>
      <c r="F20" s="38">
        <f t="shared" si="0"/>
        <v>0.53843726218770782</v>
      </c>
    </row>
    <row r="21" spans="1:6" x14ac:dyDescent="0.25">
      <c r="A21" s="2" t="s">
        <v>112</v>
      </c>
      <c r="B21" s="2" t="s">
        <v>330</v>
      </c>
      <c r="C21" s="11" t="s">
        <v>254</v>
      </c>
      <c r="D21" s="38">
        <v>38.503864740000004</v>
      </c>
      <c r="E21" s="38">
        <v>0.61732142557831682</v>
      </c>
      <c r="F21" s="38">
        <f t="shared" si="0"/>
        <v>0.47260300160593144</v>
      </c>
    </row>
    <row r="22" spans="1:6" x14ac:dyDescent="0.25">
      <c r="A22" s="2" t="s">
        <v>115</v>
      </c>
      <c r="B22" s="2" t="s">
        <v>80</v>
      </c>
      <c r="C22" s="11" t="s">
        <v>81</v>
      </c>
      <c r="D22" s="38">
        <v>37.767956850000004</v>
      </c>
      <c r="E22" s="38">
        <v>0.60552282533865875</v>
      </c>
      <c r="F22" s="38">
        <f t="shared" si="0"/>
        <v>0.46357034267499092</v>
      </c>
    </row>
    <row r="23" spans="1:6" x14ac:dyDescent="0.25">
      <c r="A23" s="2" t="s">
        <v>118</v>
      </c>
      <c r="B23" s="2" t="s">
        <v>331</v>
      </c>
      <c r="C23" s="11" t="s">
        <v>255</v>
      </c>
      <c r="D23" s="38">
        <v>37.14968812</v>
      </c>
      <c r="E23" s="38">
        <v>0.59561030002798265</v>
      </c>
      <c r="F23" s="38">
        <f t="shared" si="0"/>
        <v>0.45598160685405037</v>
      </c>
    </row>
    <row r="24" spans="1:6" x14ac:dyDescent="0.25">
      <c r="A24" s="2" t="s">
        <v>120</v>
      </c>
      <c r="B24" s="2" t="s">
        <v>332</v>
      </c>
      <c r="C24" s="11" t="s">
        <v>256</v>
      </c>
      <c r="D24" s="38">
        <v>36.926841639999999</v>
      </c>
      <c r="E24" s="38">
        <v>0.59203746629693643</v>
      </c>
      <c r="F24" s="38">
        <f t="shared" si="0"/>
        <v>0.45324635115812256</v>
      </c>
    </row>
    <row r="25" spans="1:6" x14ac:dyDescent="0.25">
      <c r="A25" s="2" t="s">
        <v>123</v>
      </c>
      <c r="B25" s="2" t="s">
        <v>333</v>
      </c>
      <c r="C25" s="36" t="s">
        <v>381</v>
      </c>
      <c r="D25" s="38">
        <v>32.909517938</v>
      </c>
      <c r="E25" s="38">
        <v>0.52762886701802159</v>
      </c>
      <c r="F25" s="38">
        <f t="shared" si="0"/>
        <v>0.40393703499445244</v>
      </c>
    </row>
    <row r="26" spans="1:6" x14ac:dyDescent="0.25">
      <c r="A26" s="2" t="s">
        <v>126</v>
      </c>
      <c r="B26" s="2" t="s">
        <v>334</v>
      </c>
      <c r="C26" s="11" t="s">
        <v>257</v>
      </c>
      <c r="D26" s="38">
        <v>30.206786392999998</v>
      </c>
      <c r="E26" s="38">
        <v>0.48429674694173208</v>
      </c>
      <c r="F26" s="38">
        <f t="shared" si="0"/>
        <v>0.37076324713374742</v>
      </c>
    </row>
    <row r="27" spans="1:6" x14ac:dyDescent="0.25">
      <c r="A27" s="2" t="s">
        <v>129</v>
      </c>
      <c r="B27" s="2" t="s">
        <v>335</v>
      </c>
      <c r="C27" s="36" t="s">
        <v>382</v>
      </c>
      <c r="D27" s="38">
        <v>30.110614089999999</v>
      </c>
      <c r="E27" s="38">
        <v>0.48275484397718543</v>
      </c>
      <c r="F27" s="38">
        <f t="shared" si="0"/>
        <v>0.36958281188715419</v>
      </c>
    </row>
    <row r="28" spans="1:6" x14ac:dyDescent="0.25">
      <c r="A28" s="2" t="s">
        <v>131</v>
      </c>
      <c r="B28" s="2" t="s">
        <v>336</v>
      </c>
      <c r="C28" s="11" t="s">
        <v>258</v>
      </c>
      <c r="D28" s="38">
        <v>30.0855879</v>
      </c>
      <c r="E28" s="38">
        <v>0.48235360624710522</v>
      </c>
      <c r="F28" s="38">
        <f t="shared" si="0"/>
        <v>0.36927563616355802</v>
      </c>
    </row>
    <row r="29" spans="1:6" x14ac:dyDescent="0.25">
      <c r="A29" s="2" t="s">
        <v>134</v>
      </c>
      <c r="B29" s="2" t="s">
        <v>337</v>
      </c>
      <c r="C29" s="36" t="s">
        <v>383</v>
      </c>
      <c r="D29" s="38">
        <v>29.869878710000002</v>
      </c>
      <c r="E29" s="38">
        <v>0.47889520264060165</v>
      </c>
      <c r="F29" s="38">
        <f t="shared" si="0"/>
        <v>0.36662798478216102</v>
      </c>
    </row>
    <row r="30" spans="1:6" x14ac:dyDescent="0.25">
      <c r="A30" s="2" t="s">
        <v>137</v>
      </c>
      <c r="B30" s="2" t="s">
        <v>338</v>
      </c>
      <c r="C30" s="11" t="s">
        <v>259</v>
      </c>
      <c r="D30" s="38">
        <v>29.582070980000001</v>
      </c>
      <c r="E30" s="38">
        <v>0.47428086381057022</v>
      </c>
      <c r="F30" s="38">
        <f t="shared" si="0"/>
        <v>0.36309538362635846</v>
      </c>
    </row>
    <row r="31" spans="1:6" x14ac:dyDescent="0.25">
      <c r="A31" s="2" t="s">
        <v>140</v>
      </c>
      <c r="B31" s="2" t="s">
        <v>339</v>
      </c>
      <c r="C31" s="11" t="s">
        <v>260</v>
      </c>
      <c r="D31" s="38">
        <v>29.204460269999998</v>
      </c>
      <c r="E31" s="38">
        <v>0.4682267395457746</v>
      </c>
      <c r="F31" s="38">
        <f t="shared" si="0"/>
        <v>0.35846052538057949</v>
      </c>
    </row>
    <row r="32" spans="1:6" x14ac:dyDescent="0.25">
      <c r="A32" s="2" t="s">
        <v>143</v>
      </c>
      <c r="B32" s="2" t="s">
        <v>340</v>
      </c>
      <c r="C32" s="11" t="s">
        <v>261</v>
      </c>
      <c r="D32" s="38">
        <v>28.297914559999999</v>
      </c>
      <c r="E32" s="38">
        <v>0.45369235205433583</v>
      </c>
      <c r="F32" s="38">
        <f t="shared" si="0"/>
        <v>0.34733342874931855</v>
      </c>
    </row>
    <row r="33" spans="1:6" x14ac:dyDescent="0.25">
      <c r="A33" s="2" t="s">
        <v>146</v>
      </c>
      <c r="B33" s="2" t="s">
        <v>341</v>
      </c>
      <c r="C33" s="11" t="s">
        <v>262</v>
      </c>
      <c r="D33" s="38">
        <v>27.044911519000003</v>
      </c>
      <c r="E33" s="38">
        <v>0.43360331349295417</v>
      </c>
      <c r="F33" s="38">
        <f t="shared" si="0"/>
        <v>0.3319538557584864</v>
      </c>
    </row>
    <row r="34" spans="1:6" x14ac:dyDescent="0.25">
      <c r="A34" s="2" t="s">
        <v>149</v>
      </c>
      <c r="B34" s="2" t="s">
        <v>342</v>
      </c>
      <c r="C34" s="11" t="s">
        <v>263</v>
      </c>
      <c r="D34" s="38">
        <v>25.729195369999999</v>
      </c>
      <c r="E34" s="38">
        <v>0.41250881364880437</v>
      </c>
      <c r="F34" s="38">
        <f t="shared" si="0"/>
        <v>0.31580453138604686</v>
      </c>
    </row>
    <row r="35" spans="1:6" x14ac:dyDescent="0.25">
      <c r="A35" s="2" t="s">
        <v>151</v>
      </c>
      <c r="B35" s="2" t="s">
        <v>343</v>
      </c>
      <c r="C35" s="11" t="s">
        <v>264</v>
      </c>
      <c r="D35" s="38">
        <v>25.495435045000001</v>
      </c>
      <c r="E35" s="38">
        <v>0.40876100136951543</v>
      </c>
      <c r="F35" s="38">
        <f t="shared" si="0"/>
        <v>0.31293531729552959</v>
      </c>
    </row>
    <row r="36" spans="1:6" x14ac:dyDescent="0.25">
      <c r="A36" s="2" t="s">
        <v>153</v>
      </c>
      <c r="B36" s="2" t="s">
        <v>344</v>
      </c>
      <c r="C36" s="11" t="s">
        <v>265</v>
      </c>
      <c r="D36" s="38">
        <v>25.298645269999998</v>
      </c>
      <c r="E36" s="38">
        <v>0.40560592732012957</v>
      </c>
      <c r="F36" s="38">
        <f t="shared" si="0"/>
        <v>0.31051988604003439</v>
      </c>
    </row>
    <row r="37" spans="1:6" x14ac:dyDescent="0.25">
      <c r="A37" s="2" t="s">
        <v>156</v>
      </c>
      <c r="B37" s="2" t="s">
        <v>345</v>
      </c>
      <c r="C37" s="36" t="s">
        <v>384</v>
      </c>
      <c r="D37" s="38">
        <v>25.076841813999998</v>
      </c>
      <c r="E37" s="38">
        <v>0.40204981609387458</v>
      </c>
      <c r="F37" s="38">
        <f t="shared" si="0"/>
        <v>0.30779743259854203</v>
      </c>
    </row>
    <row r="38" spans="1:6" x14ac:dyDescent="0.25">
      <c r="A38" s="2" t="s">
        <v>158</v>
      </c>
      <c r="B38" s="2" t="s">
        <v>346</v>
      </c>
      <c r="C38" s="11" t="s">
        <v>266</v>
      </c>
      <c r="D38" s="38">
        <v>24.90190325</v>
      </c>
      <c r="E38" s="38">
        <v>0.39924507624642458</v>
      </c>
      <c r="F38" s="38">
        <f t="shared" si="0"/>
        <v>0.30565020683299071</v>
      </c>
    </row>
    <row r="39" spans="1:6" x14ac:dyDescent="0.25">
      <c r="A39" s="2" t="s">
        <v>161</v>
      </c>
      <c r="B39" s="2" t="s">
        <v>159</v>
      </c>
      <c r="C39" s="11" t="s">
        <v>160</v>
      </c>
      <c r="D39" s="38">
        <v>24.267003829999997</v>
      </c>
      <c r="E39" s="38">
        <v>0.38906591585045319</v>
      </c>
      <c r="F39" s="38">
        <f t="shared" si="0"/>
        <v>0.29785734308707817</v>
      </c>
    </row>
    <row r="40" spans="1:6" x14ac:dyDescent="0.25">
      <c r="A40" s="2" t="s">
        <v>164</v>
      </c>
      <c r="B40" s="2" t="s">
        <v>347</v>
      </c>
      <c r="C40" s="11" t="s">
        <v>267</v>
      </c>
      <c r="D40" s="38">
        <v>23.811267762</v>
      </c>
      <c r="E40" s="38">
        <v>0.38175923011682744</v>
      </c>
      <c r="F40" s="38">
        <f t="shared" si="0"/>
        <v>0.29226356087505173</v>
      </c>
    </row>
    <row r="41" spans="1:6" x14ac:dyDescent="0.25">
      <c r="A41" s="2" t="s">
        <v>166</v>
      </c>
      <c r="B41" s="2" t="s">
        <v>348</v>
      </c>
      <c r="C41" s="11" t="s">
        <v>268</v>
      </c>
      <c r="D41" s="38">
        <v>22.851928228999999</v>
      </c>
      <c r="E41" s="38">
        <v>0.36637841439549118</v>
      </c>
      <c r="F41" s="38">
        <f t="shared" si="0"/>
        <v>0.28048846385773779</v>
      </c>
    </row>
    <row r="42" spans="1:6" x14ac:dyDescent="0.25">
      <c r="A42" s="2" t="s">
        <v>169</v>
      </c>
      <c r="B42" s="2" t="s">
        <v>349</v>
      </c>
      <c r="C42" s="11" t="s">
        <v>269</v>
      </c>
      <c r="D42" s="38">
        <v>22.826963460000002</v>
      </c>
      <c r="E42" s="38">
        <v>0.36597816141069656</v>
      </c>
      <c r="F42" s="38">
        <f t="shared" si="0"/>
        <v>0.28018204202596936</v>
      </c>
    </row>
    <row r="43" spans="1:6" x14ac:dyDescent="0.25">
      <c r="A43" s="2" t="s">
        <v>171</v>
      </c>
      <c r="B43" s="2" t="s">
        <v>350</v>
      </c>
      <c r="C43" s="11" t="s">
        <v>270</v>
      </c>
      <c r="D43" s="38">
        <v>22.2429892</v>
      </c>
      <c r="E43" s="38">
        <v>0.3566154695064282</v>
      </c>
      <c r="F43" s="38">
        <f t="shared" si="0"/>
        <v>0.27301424237779809</v>
      </c>
    </row>
    <row r="44" spans="1:6" x14ac:dyDescent="0.25">
      <c r="A44" s="2" t="s">
        <v>173</v>
      </c>
      <c r="B44" s="2" t="s">
        <v>351</v>
      </c>
      <c r="C44" s="11" t="s">
        <v>271</v>
      </c>
      <c r="D44" s="38">
        <v>21.814141239999998</v>
      </c>
      <c r="E44" s="38">
        <v>0.34973987310042554</v>
      </c>
      <c r="F44" s="38">
        <f t="shared" si="0"/>
        <v>0.26775048938839935</v>
      </c>
    </row>
    <row r="45" spans="1:6" x14ac:dyDescent="0.25">
      <c r="A45" s="2" t="s">
        <v>176</v>
      </c>
      <c r="B45" s="2" t="s">
        <v>352</v>
      </c>
      <c r="C45" s="11" t="s">
        <v>272</v>
      </c>
      <c r="D45" s="38">
        <v>21.035208709999999</v>
      </c>
      <c r="E45" s="38">
        <v>0.33725147114140386</v>
      </c>
      <c r="F45" s="38">
        <f t="shared" si="0"/>
        <v>0.25818973868941636</v>
      </c>
    </row>
    <row r="46" spans="1:6" x14ac:dyDescent="0.25">
      <c r="A46" s="2" t="s">
        <v>178</v>
      </c>
      <c r="B46" s="2" t="s">
        <v>353</v>
      </c>
      <c r="C46" s="11" t="s">
        <v>273</v>
      </c>
      <c r="D46" s="38">
        <v>20.155734182</v>
      </c>
      <c r="E46" s="38">
        <v>0.32315110815054898</v>
      </c>
      <c r="F46" s="38">
        <f t="shared" si="0"/>
        <v>0.24739491836227742</v>
      </c>
    </row>
    <row r="47" spans="1:6" x14ac:dyDescent="0.25">
      <c r="A47" s="2" t="s">
        <v>181</v>
      </c>
      <c r="B47" s="2" t="s">
        <v>354</v>
      </c>
      <c r="C47" s="11" t="s">
        <v>274</v>
      </c>
      <c r="D47" s="38">
        <v>20.041313070000001</v>
      </c>
      <c r="E47" s="38">
        <v>0.32131662726264176</v>
      </c>
      <c r="F47" s="38">
        <f t="shared" si="0"/>
        <v>0.24599049412218002</v>
      </c>
    </row>
    <row r="48" spans="1:6" x14ac:dyDescent="0.25">
      <c r="A48" s="2" t="s">
        <v>184</v>
      </c>
      <c r="B48" s="2" t="s">
        <v>355</v>
      </c>
      <c r="C48" s="11" t="s">
        <v>275</v>
      </c>
      <c r="D48" s="38">
        <v>19.720663469999998</v>
      </c>
      <c r="E48" s="38">
        <v>0.3161757441455898</v>
      </c>
      <c r="F48" s="38">
        <f t="shared" si="0"/>
        <v>0.24205478625370949</v>
      </c>
    </row>
    <row r="49" spans="1:6" x14ac:dyDescent="0.25">
      <c r="A49" s="2" t="s">
        <v>187</v>
      </c>
      <c r="B49" s="2" t="s">
        <v>356</v>
      </c>
      <c r="C49" s="36" t="s">
        <v>385</v>
      </c>
      <c r="D49" s="38">
        <v>19.531140929999999</v>
      </c>
      <c r="E49" s="38">
        <v>0.31313718359168047</v>
      </c>
      <c r="F49" s="38">
        <f t="shared" si="0"/>
        <v>0.23972855427983361</v>
      </c>
    </row>
    <row r="50" spans="1:6" x14ac:dyDescent="0.25">
      <c r="A50" s="2" t="s">
        <v>190</v>
      </c>
      <c r="B50" s="2" t="s">
        <v>357</v>
      </c>
      <c r="C50" s="11" t="s">
        <v>276</v>
      </c>
      <c r="D50" s="38">
        <v>19.354101186999998</v>
      </c>
      <c r="E50" s="38">
        <v>0.3102987561436627</v>
      </c>
      <c r="F50" s="38">
        <f t="shared" si="0"/>
        <v>0.23755553828493733</v>
      </c>
    </row>
    <row r="51" spans="1:6" x14ac:dyDescent="0.25">
      <c r="A51" s="2" t="s">
        <v>193</v>
      </c>
      <c r="B51" s="2" t="s">
        <v>95</v>
      </c>
      <c r="C51" s="11" t="s">
        <v>96</v>
      </c>
      <c r="D51" s="38">
        <v>19.144883480000001</v>
      </c>
      <c r="E51" s="38">
        <v>0.30694442862320237</v>
      </c>
      <c r="F51" s="38">
        <f t="shared" si="0"/>
        <v>0.23498756447282829</v>
      </c>
    </row>
    <row r="52" spans="1:6" x14ac:dyDescent="0.25">
      <c r="A52" s="2" t="s">
        <v>196</v>
      </c>
      <c r="B52" s="2" t="s">
        <v>358</v>
      </c>
      <c r="C52" s="11" t="s">
        <v>277</v>
      </c>
      <c r="D52" s="38">
        <v>19.052985391</v>
      </c>
      <c r="E52" s="38">
        <v>0.30547105290644039</v>
      </c>
      <c r="F52" s="38">
        <f t="shared" si="0"/>
        <v>0.23385959165772202</v>
      </c>
    </row>
    <row r="53" spans="1:6" x14ac:dyDescent="0.25">
      <c r="A53" s="2" t="s">
        <v>198</v>
      </c>
      <c r="B53" s="2" t="s">
        <v>359</v>
      </c>
      <c r="C53" s="36" t="s">
        <v>386</v>
      </c>
      <c r="D53" s="38">
        <v>19.044915570000001</v>
      </c>
      <c r="E53" s="38">
        <v>0.30534167177970101</v>
      </c>
      <c r="F53" s="38">
        <f t="shared" si="0"/>
        <v>0.23376054129867946</v>
      </c>
    </row>
    <row r="54" spans="1:6" x14ac:dyDescent="0.25">
      <c r="A54" s="4" t="s">
        <v>278</v>
      </c>
      <c r="B54" s="4"/>
      <c r="C54" s="35"/>
      <c r="D54" s="39">
        <v>2852.2530587479996</v>
      </c>
      <c r="E54" s="39">
        <v>45.729355643285743</v>
      </c>
      <c r="F54" s="39">
        <f t="shared" si="0"/>
        <v>35.009040417276402</v>
      </c>
    </row>
    <row r="55" spans="1:6" x14ac:dyDescent="0.25">
      <c r="A55" s="4" t="s">
        <v>279</v>
      </c>
      <c r="B55" s="4"/>
      <c r="C55" s="35"/>
      <c r="D55" s="39">
        <v>3384.9943693530013</v>
      </c>
      <c r="E55" s="39">
        <v>54.270644356714257</v>
      </c>
      <c r="F55" s="39">
        <f t="shared" si="0"/>
        <v>41.547998108186924</v>
      </c>
    </row>
    <row r="56" spans="1:6" x14ac:dyDescent="0.25">
      <c r="A56" s="5" t="s">
        <v>280</v>
      </c>
      <c r="B56" s="4"/>
      <c r="C56" s="35"/>
      <c r="D56" s="39">
        <v>6237.2474281010009</v>
      </c>
      <c r="E56" s="39">
        <v>100</v>
      </c>
      <c r="F56" s="39">
        <f t="shared" si="0"/>
        <v>76.557038525463312</v>
      </c>
    </row>
    <row r="57" spans="1:6" x14ac:dyDescent="0.25">
      <c r="A57" s="8" t="s">
        <v>281</v>
      </c>
      <c r="B57" s="4"/>
      <c r="C57" s="35"/>
      <c r="D57" s="39">
        <v>1909.9426255300002</v>
      </c>
      <c r="E57" s="39">
        <v>23.442961474536688</v>
      </c>
      <c r="F57" s="39">
        <f t="shared" si="0"/>
        <v>23.442961474536688</v>
      </c>
    </row>
    <row r="58" spans="1:6" x14ac:dyDescent="0.25">
      <c r="A58" s="4" t="s">
        <v>282</v>
      </c>
      <c r="B58" s="4"/>
      <c r="C58" s="35"/>
      <c r="D58" s="39">
        <v>8147.1900536310004</v>
      </c>
      <c r="E58" s="39">
        <v>100</v>
      </c>
      <c r="F58" s="39">
        <f t="shared" si="0"/>
        <v>100</v>
      </c>
    </row>
  </sheetData>
  <pageMargins left="0.7" right="0.7" top="0.75" bottom="0.75" header="0.3" footer="0.3"/>
  <pageSetup paperSize="0" orientation="portrait" horizontalDpi="0" verticalDpi="0" copie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0"/>
  <sheetViews>
    <sheetView workbookViewId="0">
      <selection activeCell="A3" sqref="A3:XFD3"/>
    </sheetView>
  </sheetViews>
  <sheetFormatPr defaultRowHeight="16.5" x14ac:dyDescent="0.3"/>
  <cols>
    <col min="1" max="1" width="6.140625" style="40" customWidth="1"/>
    <col min="2" max="2" width="10.85546875" style="40" customWidth="1"/>
    <col min="3" max="3" width="47.28515625" style="40" customWidth="1"/>
    <col min="4" max="4" width="8.28515625" style="40" customWidth="1"/>
    <col min="5" max="5" width="18.28515625" style="40" bestFit="1" customWidth="1"/>
    <col min="6" max="6" width="15.7109375" style="48" customWidth="1"/>
    <col min="7" max="16384" width="9.140625" style="52"/>
  </cols>
  <sheetData>
    <row r="1" spans="1:6" x14ac:dyDescent="0.3">
      <c r="C1" s="133" t="s">
        <v>405</v>
      </c>
      <c r="D1" s="52"/>
    </row>
    <row r="3" spans="1:6" ht="68.25" customHeight="1" thickBot="1" x14ac:dyDescent="0.3">
      <c r="A3" s="64" t="s">
        <v>207</v>
      </c>
      <c r="B3" s="64" t="s">
        <v>208</v>
      </c>
      <c r="C3" s="64" t="s">
        <v>209</v>
      </c>
      <c r="D3" s="64" t="s">
        <v>210</v>
      </c>
      <c r="E3" s="64" t="s">
        <v>211</v>
      </c>
      <c r="F3" s="65" t="s">
        <v>212</v>
      </c>
    </row>
    <row r="4" spans="1:6" ht="15" customHeight="1" thickTop="1" x14ac:dyDescent="0.3">
      <c r="A4" s="40" t="s">
        <v>70</v>
      </c>
      <c r="B4" s="40" t="s">
        <v>71</v>
      </c>
      <c r="C4" s="66" t="s">
        <v>284</v>
      </c>
      <c r="D4" s="47">
        <v>940.07158551999999</v>
      </c>
      <c r="E4" s="54">
        <v>53.268731537236093</v>
      </c>
      <c r="F4" s="47">
        <v>18.550150349866605</v>
      </c>
    </row>
    <row r="5" spans="1:6" ht="15" customHeight="1" x14ac:dyDescent="0.3">
      <c r="A5" s="40" t="s">
        <v>72</v>
      </c>
      <c r="B5" s="40" t="s">
        <v>73</v>
      </c>
      <c r="C5" s="66" t="s">
        <v>74</v>
      </c>
      <c r="D5" s="47">
        <v>120.9601954</v>
      </c>
      <c r="E5" s="54">
        <v>6.8541548055513868</v>
      </c>
      <c r="F5" s="47">
        <v>2.386871218725402</v>
      </c>
    </row>
    <row r="6" spans="1:6" ht="15" customHeight="1" x14ac:dyDescent="0.3">
      <c r="A6" s="40" t="s">
        <v>75</v>
      </c>
      <c r="B6" s="40" t="s">
        <v>76</v>
      </c>
      <c r="C6" s="66" t="s">
        <v>285</v>
      </c>
      <c r="D6" s="47">
        <v>72.89847546</v>
      </c>
      <c r="E6" s="54">
        <v>4.1307591661804546</v>
      </c>
      <c r="F6" s="47">
        <v>1.4384837292056325</v>
      </c>
    </row>
    <row r="7" spans="1:6" ht="15" customHeight="1" x14ac:dyDescent="0.3">
      <c r="A7" s="40" t="s">
        <v>77</v>
      </c>
      <c r="B7" s="40" t="s">
        <v>78</v>
      </c>
      <c r="C7" s="66" t="s">
        <v>286</v>
      </c>
      <c r="D7" s="47">
        <v>56.484488920000004</v>
      </c>
      <c r="E7" s="54">
        <v>3.2006680370337111</v>
      </c>
      <c r="F7" s="47">
        <v>1.1145914609489946</v>
      </c>
    </row>
    <row r="8" spans="1:6" ht="15" customHeight="1" x14ac:dyDescent="0.3">
      <c r="A8" s="40" t="s">
        <v>79</v>
      </c>
      <c r="B8" s="40" t="s">
        <v>80</v>
      </c>
      <c r="C8" s="40" t="s">
        <v>81</v>
      </c>
      <c r="D8" s="47">
        <v>37.088009999999997</v>
      </c>
      <c r="E8" s="54">
        <v>2.1015753250828317</v>
      </c>
      <c r="F8" s="47">
        <v>0.73184656602166731</v>
      </c>
    </row>
    <row r="9" spans="1:6" ht="15" customHeight="1" x14ac:dyDescent="0.3">
      <c r="A9" s="40" t="s">
        <v>82</v>
      </c>
      <c r="B9" s="40" t="s">
        <v>83</v>
      </c>
      <c r="C9" s="40" t="s">
        <v>84</v>
      </c>
      <c r="D9" s="47">
        <v>31.97622569</v>
      </c>
      <c r="E9" s="54">
        <v>1.8119183773781273</v>
      </c>
      <c r="F9" s="47">
        <v>0.63097726099513884</v>
      </c>
    </row>
    <row r="10" spans="1:6" ht="15" customHeight="1" x14ac:dyDescent="0.3">
      <c r="A10" s="40" t="s">
        <v>85</v>
      </c>
      <c r="B10" s="40" t="s">
        <v>86</v>
      </c>
      <c r="C10" s="40" t="s">
        <v>87</v>
      </c>
      <c r="D10" s="47">
        <v>31.717610530000002</v>
      </c>
      <c r="E10" s="54">
        <v>1.7972640662153458</v>
      </c>
      <c r="F10" s="47">
        <v>0.62587408568950387</v>
      </c>
    </row>
    <row r="11" spans="1:6" ht="15" customHeight="1" x14ac:dyDescent="0.3">
      <c r="A11" s="40" t="s">
        <v>88</v>
      </c>
      <c r="B11" s="40" t="s">
        <v>89</v>
      </c>
      <c r="C11" s="40" t="s">
        <v>90</v>
      </c>
      <c r="D11" s="47">
        <v>21.814919850000003</v>
      </c>
      <c r="E11" s="54">
        <v>1.2361325742583569</v>
      </c>
      <c r="F11" s="47">
        <v>0.43046726368603783</v>
      </c>
    </row>
    <row r="12" spans="1:6" ht="15" customHeight="1" x14ac:dyDescent="0.3">
      <c r="A12" s="40" t="s">
        <v>6</v>
      </c>
      <c r="B12" s="40" t="s">
        <v>91</v>
      </c>
      <c r="C12" s="40" t="s">
        <v>92</v>
      </c>
      <c r="D12" s="47">
        <v>20.439888249999999</v>
      </c>
      <c r="E12" s="54">
        <v>1.1582170300765802</v>
      </c>
      <c r="F12" s="47">
        <v>0.40333417796288146</v>
      </c>
    </row>
    <row r="13" spans="1:6" ht="15" customHeight="1" x14ac:dyDescent="0.3">
      <c r="A13" s="40" t="s">
        <v>7</v>
      </c>
      <c r="B13" s="40" t="s">
        <v>93</v>
      </c>
      <c r="C13" s="40" t="s">
        <v>94</v>
      </c>
      <c r="D13" s="47">
        <v>20.385363350000002</v>
      </c>
      <c r="E13" s="54">
        <v>1.1551274012600814</v>
      </c>
      <c r="F13" s="47">
        <v>0.40225825448174368</v>
      </c>
    </row>
    <row r="14" spans="1:6" ht="15" customHeight="1" x14ac:dyDescent="0.3">
      <c r="A14" s="40" t="s">
        <v>8</v>
      </c>
      <c r="B14" s="40" t="s">
        <v>95</v>
      </c>
      <c r="C14" s="40" t="s">
        <v>96</v>
      </c>
      <c r="D14" s="47">
        <v>19.22239561</v>
      </c>
      <c r="E14" s="54">
        <v>1.0892283598649954</v>
      </c>
      <c r="F14" s="47">
        <v>0.37930976123788995</v>
      </c>
    </row>
    <row r="15" spans="1:6" ht="15" customHeight="1" x14ac:dyDescent="0.3">
      <c r="A15" s="40" t="s">
        <v>97</v>
      </c>
      <c r="B15" s="40" t="s">
        <v>98</v>
      </c>
      <c r="C15" s="40" t="s">
        <v>99</v>
      </c>
      <c r="D15" s="47">
        <v>19.13191587</v>
      </c>
      <c r="E15" s="54">
        <v>1.0841013662893384</v>
      </c>
      <c r="F15" s="47">
        <v>0.37752435169411735</v>
      </c>
    </row>
    <row r="16" spans="1:6" ht="15" customHeight="1" x14ac:dyDescent="0.3">
      <c r="A16" s="40" t="s">
        <v>100</v>
      </c>
      <c r="B16" s="40" t="s">
        <v>101</v>
      </c>
      <c r="C16" s="40" t="s">
        <v>102</v>
      </c>
      <c r="D16" s="47">
        <v>15.4475268</v>
      </c>
      <c r="E16" s="54">
        <v>0.87532712476176977</v>
      </c>
      <c r="F16" s="47">
        <v>0.30482140837719995</v>
      </c>
    </row>
    <row r="17" spans="1:6" ht="15" customHeight="1" x14ac:dyDescent="0.3">
      <c r="A17" s="40" t="s">
        <v>103</v>
      </c>
      <c r="B17" s="40" t="s">
        <v>104</v>
      </c>
      <c r="C17" s="40" t="s">
        <v>105</v>
      </c>
      <c r="D17" s="47">
        <v>13.325627789999999</v>
      </c>
      <c r="E17" s="54">
        <v>0.75509067633184068</v>
      </c>
      <c r="F17" s="47">
        <v>0.26295061229206962</v>
      </c>
    </row>
    <row r="18" spans="1:6" ht="15" customHeight="1" x14ac:dyDescent="0.3">
      <c r="A18" s="40" t="s">
        <v>106</v>
      </c>
      <c r="B18" s="40" t="s">
        <v>107</v>
      </c>
      <c r="C18" s="67" t="s">
        <v>387</v>
      </c>
      <c r="D18" s="47">
        <v>13.200271150000001</v>
      </c>
      <c r="E18" s="54">
        <v>0.74798739897996092</v>
      </c>
      <c r="F18" s="47">
        <v>0.26047698735204144</v>
      </c>
    </row>
    <row r="19" spans="1:6" ht="15" customHeight="1" x14ac:dyDescent="0.3">
      <c r="A19" s="40" t="s">
        <v>109</v>
      </c>
      <c r="B19" s="40" t="s">
        <v>110</v>
      </c>
      <c r="C19" s="40" t="s">
        <v>111</v>
      </c>
      <c r="D19" s="47">
        <v>12.49504973</v>
      </c>
      <c r="E19" s="54">
        <v>0.70802634593365621</v>
      </c>
      <c r="F19" s="47">
        <v>0.24656106480694062</v>
      </c>
    </row>
    <row r="20" spans="1:6" ht="15" customHeight="1" x14ac:dyDescent="0.3">
      <c r="A20" s="40" t="s">
        <v>112</v>
      </c>
      <c r="B20" s="40" t="s">
        <v>113</v>
      </c>
      <c r="C20" s="40" t="s">
        <v>114</v>
      </c>
      <c r="D20" s="47">
        <v>11.852146130000001</v>
      </c>
      <c r="E20" s="54">
        <v>0.67159650399371607</v>
      </c>
      <c r="F20" s="47">
        <v>0.2338748410935905</v>
      </c>
    </row>
    <row r="21" spans="1:6" ht="15" customHeight="1" x14ac:dyDescent="0.3">
      <c r="A21" s="40" t="s">
        <v>115</v>
      </c>
      <c r="B21" s="40" t="s">
        <v>116</v>
      </c>
      <c r="C21" s="40" t="s">
        <v>117</v>
      </c>
      <c r="D21" s="47">
        <v>8.9435838200000006</v>
      </c>
      <c r="E21" s="54">
        <v>0.50678413519415189</v>
      </c>
      <c r="F21" s="47">
        <v>0.17648105429743863</v>
      </c>
    </row>
    <row r="22" spans="1:6" ht="15" customHeight="1" x14ac:dyDescent="0.3">
      <c r="A22" s="40" t="s">
        <v>118</v>
      </c>
      <c r="B22" s="40" t="s">
        <v>119</v>
      </c>
      <c r="C22" s="67" t="s">
        <v>388</v>
      </c>
      <c r="D22" s="47">
        <v>8.7000008300000005</v>
      </c>
      <c r="E22" s="54">
        <v>0.49298161515077671</v>
      </c>
      <c r="F22" s="47">
        <v>0.17167450428915318</v>
      </c>
    </row>
    <row r="23" spans="1:6" ht="15" customHeight="1" x14ac:dyDescent="0.3">
      <c r="A23" s="40" t="s">
        <v>120</v>
      </c>
      <c r="B23" s="40" t="s">
        <v>121</v>
      </c>
      <c r="C23" s="40" t="s">
        <v>122</v>
      </c>
      <c r="D23" s="47">
        <v>8.6806739999999998</v>
      </c>
      <c r="E23" s="54">
        <v>0.4918864690634005</v>
      </c>
      <c r="F23" s="47">
        <v>0.1712931337554528</v>
      </c>
    </row>
    <row r="24" spans="1:6" ht="15" customHeight="1" x14ac:dyDescent="0.3">
      <c r="A24" s="40" t="s">
        <v>123</v>
      </c>
      <c r="B24" s="40" t="s">
        <v>124</v>
      </c>
      <c r="C24" s="40" t="s">
        <v>125</v>
      </c>
      <c r="D24" s="47">
        <v>8.3633212700000001</v>
      </c>
      <c r="E24" s="54">
        <v>0.47390382004244541</v>
      </c>
      <c r="F24" s="47">
        <v>0.16503090761638251</v>
      </c>
    </row>
    <row r="25" spans="1:6" ht="15" customHeight="1" x14ac:dyDescent="0.3">
      <c r="A25" s="40" t="s">
        <v>126</v>
      </c>
      <c r="B25" s="40" t="s">
        <v>127</v>
      </c>
      <c r="C25" s="40" t="s">
        <v>128</v>
      </c>
      <c r="D25" s="47">
        <v>7.4851491599999997</v>
      </c>
      <c r="E25" s="54">
        <v>0.42414259431068124</v>
      </c>
      <c r="F25" s="47">
        <v>0.14770220103224649</v>
      </c>
    </row>
    <row r="26" spans="1:6" ht="15" customHeight="1" x14ac:dyDescent="0.3">
      <c r="A26" s="40" t="s">
        <v>129</v>
      </c>
      <c r="B26" s="40" t="s">
        <v>130</v>
      </c>
      <c r="C26" s="67" t="s">
        <v>389</v>
      </c>
      <c r="D26" s="47">
        <v>7.1078431900000005</v>
      </c>
      <c r="E26" s="54">
        <v>0.40276272204041269</v>
      </c>
      <c r="F26" s="47">
        <v>0.14025693560862376</v>
      </c>
    </row>
    <row r="27" spans="1:6" ht="15" customHeight="1" x14ac:dyDescent="0.3">
      <c r="A27" s="40" t="s">
        <v>131</v>
      </c>
      <c r="B27" s="40" t="s">
        <v>132</v>
      </c>
      <c r="C27" s="40" t="s">
        <v>133</v>
      </c>
      <c r="D27" s="47">
        <v>7.1000115900000003</v>
      </c>
      <c r="E27" s="54">
        <v>0.40231894796582851</v>
      </c>
      <c r="F27" s="47">
        <v>0.14010239699718424</v>
      </c>
    </row>
    <row r="28" spans="1:6" ht="15" customHeight="1" x14ac:dyDescent="0.3">
      <c r="A28" s="40" t="s">
        <v>134</v>
      </c>
      <c r="B28" s="40" t="s">
        <v>135</v>
      </c>
      <c r="C28" s="40" t="s">
        <v>136</v>
      </c>
      <c r="D28" s="47">
        <v>6.8703132</v>
      </c>
      <c r="E28" s="54">
        <v>0.38930319250644274</v>
      </c>
      <c r="F28" s="47">
        <v>0.13556982763198491</v>
      </c>
    </row>
    <row r="29" spans="1:6" ht="15" customHeight="1" x14ac:dyDescent="0.3">
      <c r="A29" s="40" t="s">
        <v>137</v>
      </c>
      <c r="B29" s="40" t="s">
        <v>138</v>
      </c>
      <c r="C29" s="40" t="s">
        <v>139</v>
      </c>
      <c r="D29" s="47">
        <v>6.6500866700000003</v>
      </c>
      <c r="E29" s="54">
        <v>0.37682415571324152</v>
      </c>
      <c r="F29" s="47">
        <v>0.1312241636363333</v>
      </c>
    </row>
    <row r="30" spans="1:6" ht="15" customHeight="1" x14ac:dyDescent="0.3">
      <c r="A30" s="40" t="s">
        <v>140</v>
      </c>
      <c r="B30" s="40" t="s">
        <v>141</v>
      </c>
      <c r="C30" s="40" t="s">
        <v>142</v>
      </c>
      <c r="D30" s="47">
        <v>6.3475935099999994</v>
      </c>
      <c r="E30" s="54">
        <v>0.35968351751069749</v>
      </c>
      <c r="F30" s="47">
        <v>0.12525515693063397</v>
      </c>
    </row>
    <row r="31" spans="1:6" ht="15" customHeight="1" x14ac:dyDescent="0.3">
      <c r="A31" s="40" t="s">
        <v>143</v>
      </c>
      <c r="B31" s="40" t="s">
        <v>144</v>
      </c>
      <c r="C31" s="40" t="s">
        <v>145</v>
      </c>
      <c r="D31" s="47">
        <v>5.8838629200000003</v>
      </c>
      <c r="E31" s="54">
        <v>0.33340643320689956</v>
      </c>
      <c r="F31" s="47">
        <v>0.11610450042868897</v>
      </c>
    </row>
    <row r="32" spans="1:6" ht="15" customHeight="1" x14ac:dyDescent="0.3">
      <c r="A32" s="40" t="s">
        <v>146</v>
      </c>
      <c r="B32" s="40" t="s">
        <v>147</v>
      </c>
      <c r="C32" s="40" t="s">
        <v>148</v>
      </c>
      <c r="D32" s="47">
        <v>5.76268695</v>
      </c>
      <c r="E32" s="54">
        <v>0.32654005163115635</v>
      </c>
      <c r="F32" s="47">
        <v>0.11371337139456596</v>
      </c>
    </row>
    <row r="33" spans="1:6" ht="15" customHeight="1" x14ac:dyDescent="0.3">
      <c r="A33" s="40" t="s">
        <v>149</v>
      </c>
      <c r="B33" s="40" t="s">
        <v>150</v>
      </c>
      <c r="C33" s="40" t="s">
        <v>374</v>
      </c>
      <c r="D33" s="47">
        <v>5.5583468300000005</v>
      </c>
      <c r="E33" s="54">
        <v>0.31496121108089598</v>
      </c>
      <c r="F33" s="47">
        <v>0.10968118915770679</v>
      </c>
    </row>
    <row r="34" spans="1:6" ht="15" customHeight="1" x14ac:dyDescent="0.3">
      <c r="A34" s="40" t="s">
        <v>151</v>
      </c>
      <c r="B34" s="40" t="s">
        <v>152</v>
      </c>
      <c r="C34" s="66" t="s">
        <v>289</v>
      </c>
      <c r="D34" s="47">
        <v>5.1477005</v>
      </c>
      <c r="E34" s="54">
        <v>0.29169212237908038</v>
      </c>
      <c r="F34" s="47">
        <v>0.1015780284203175</v>
      </c>
    </row>
    <row r="35" spans="1:6" ht="15" customHeight="1" x14ac:dyDescent="0.3">
      <c r="A35" s="40" t="s">
        <v>153</v>
      </c>
      <c r="B35" s="40" t="s">
        <v>154</v>
      </c>
      <c r="C35" s="40" t="s">
        <v>155</v>
      </c>
      <c r="D35" s="47">
        <v>4.9643782699999992</v>
      </c>
      <c r="E35" s="54">
        <v>0.28130425106683793</v>
      </c>
      <c r="F35" s="47">
        <v>9.7960585896414654E-2</v>
      </c>
    </row>
    <row r="36" spans="1:6" ht="15" customHeight="1" x14ac:dyDescent="0.3">
      <c r="A36" s="40" t="s">
        <v>156</v>
      </c>
      <c r="B36" s="40" t="s">
        <v>157</v>
      </c>
      <c r="C36" s="67" t="s">
        <v>390</v>
      </c>
      <c r="D36" s="47">
        <v>4.71103118</v>
      </c>
      <c r="E36" s="54">
        <v>0.26694845270975331</v>
      </c>
      <c r="F36" s="47">
        <v>9.2961363834403718E-2</v>
      </c>
    </row>
    <row r="37" spans="1:6" ht="15" customHeight="1" x14ac:dyDescent="0.3">
      <c r="A37" s="40" t="s">
        <v>158</v>
      </c>
      <c r="B37" s="40" t="s">
        <v>159</v>
      </c>
      <c r="C37" s="40" t="s">
        <v>160</v>
      </c>
      <c r="D37" s="47">
        <v>4.6986749999999997</v>
      </c>
      <c r="E37" s="54">
        <v>0.26624829535430927</v>
      </c>
      <c r="F37" s="47">
        <v>9.2717543044284603E-2</v>
      </c>
    </row>
    <row r="38" spans="1:6" ht="15" customHeight="1" x14ac:dyDescent="0.3">
      <c r="A38" s="40" t="s">
        <v>161</v>
      </c>
      <c r="B38" s="40" t="s">
        <v>162</v>
      </c>
      <c r="C38" s="40" t="s">
        <v>163</v>
      </c>
      <c r="D38" s="47">
        <v>4.6527198200000006</v>
      </c>
      <c r="E38" s="54">
        <v>0.26364426584860812</v>
      </c>
      <c r="F38" s="47">
        <v>9.1810723274933087E-2</v>
      </c>
    </row>
    <row r="39" spans="1:6" ht="15" customHeight="1" x14ac:dyDescent="0.3">
      <c r="A39" s="40" t="s">
        <v>164</v>
      </c>
      <c r="B39" s="40" t="s">
        <v>165</v>
      </c>
      <c r="C39" s="66" t="s">
        <v>372</v>
      </c>
      <c r="D39" s="47">
        <v>4.4644534199999999</v>
      </c>
      <c r="E39" s="54">
        <v>0.25297623537778546</v>
      </c>
      <c r="F39" s="47">
        <v>8.8095718928858369E-2</v>
      </c>
    </row>
    <row r="40" spans="1:6" ht="15" customHeight="1" x14ac:dyDescent="0.3">
      <c r="A40" s="40" t="s">
        <v>166</v>
      </c>
      <c r="B40" s="40" t="s">
        <v>167</v>
      </c>
      <c r="C40" s="66" t="s">
        <v>168</v>
      </c>
      <c r="D40" s="47">
        <v>4.3147018299999997</v>
      </c>
      <c r="E40" s="54">
        <v>0.24449062920921721</v>
      </c>
      <c r="F40" s="47">
        <v>8.5140715764822752E-2</v>
      </c>
    </row>
    <row r="41" spans="1:6" ht="15" customHeight="1" x14ac:dyDescent="0.3">
      <c r="A41" s="40" t="s">
        <v>169</v>
      </c>
      <c r="B41" s="40" t="s">
        <v>170</v>
      </c>
      <c r="C41" s="66" t="s">
        <v>288</v>
      </c>
      <c r="D41" s="47">
        <v>4.2822727300000007</v>
      </c>
      <c r="E41" s="54">
        <v>0.24265304891373513</v>
      </c>
      <c r="F41" s="47">
        <v>8.4500802071039438E-2</v>
      </c>
    </row>
    <row r="42" spans="1:6" ht="15" customHeight="1" x14ac:dyDescent="0.3">
      <c r="A42" s="40" t="s">
        <v>171</v>
      </c>
      <c r="B42" s="40" t="s">
        <v>172</v>
      </c>
      <c r="C42" s="66" t="s">
        <v>373</v>
      </c>
      <c r="D42" s="47">
        <v>4.0914300800000003</v>
      </c>
      <c r="E42" s="54">
        <v>0.23183903640097372</v>
      </c>
      <c r="F42" s="47">
        <v>8.0734961357208326E-2</v>
      </c>
    </row>
    <row r="43" spans="1:6" ht="15" customHeight="1" x14ac:dyDescent="0.3">
      <c r="A43" s="40" t="s">
        <v>173</v>
      </c>
      <c r="B43" s="40" t="s">
        <v>174</v>
      </c>
      <c r="C43" s="66" t="s">
        <v>175</v>
      </c>
      <c r="D43" s="47">
        <v>3.7218270499999999</v>
      </c>
      <c r="E43" s="54">
        <v>0.21089564774453595</v>
      </c>
      <c r="F43" s="47">
        <v>7.3441695735874002E-2</v>
      </c>
    </row>
    <row r="44" spans="1:6" ht="15" customHeight="1" x14ac:dyDescent="0.3">
      <c r="A44" s="40" t="s">
        <v>176</v>
      </c>
      <c r="B44" s="40" t="s">
        <v>177</v>
      </c>
      <c r="C44" s="66" t="s">
        <v>371</v>
      </c>
      <c r="D44" s="47">
        <v>3.7123799900000001</v>
      </c>
      <c r="E44" s="54">
        <v>0.21036033435914334</v>
      </c>
      <c r="F44" s="47">
        <v>7.3255279737280382E-2</v>
      </c>
    </row>
    <row r="45" spans="1:6" ht="15" customHeight="1" x14ac:dyDescent="0.3">
      <c r="A45" s="40" t="s">
        <v>178</v>
      </c>
      <c r="B45" s="40" t="s">
        <v>179</v>
      </c>
      <c r="C45" s="66" t="s">
        <v>180</v>
      </c>
      <c r="D45" s="47">
        <v>3.554748</v>
      </c>
      <c r="E45" s="54">
        <v>0.20142818888604558</v>
      </c>
      <c r="F45" s="47">
        <v>7.0144775006056939E-2</v>
      </c>
    </row>
    <row r="46" spans="1:6" ht="15" customHeight="1" x14ac:dyDescent="0.3">
      <c r="A46" s="40" t="s">
        <v>181</v>
      </c>
      <c r="B46" s="40" t="s">
        <v>182</v>
      </c>
      <c r="C46" s="66" t="s">
        <v>183</v>
      </c>
      <c r="D46" s="47">
        <v>3.4300557899999999</v>
      </c>
      <c r="E46" s="54">
        <v>0.19436256115983305</v>
      </c>
      <c r="F46" s="47">
        <v>6.7684261063730225E-2</v>
      </c>
    </row>
    <row r="47" spans="1:6" ht="15" customHeight="1" x14ac:dyDescent="0.3">
      <c r="A47" s="40" t="s">
        <v>184</v>
      </c>
      <c r="B47" s="40" t="s">
        <v>185</v>
      </c>
      <c r="C47" s="66" t="s">
        <v>186</v>
      </c>
      <c r="D47" s="47">
        <v>3.1983861</v>
      </c>
      <c r="E47" s="54">
        <v>0.18123510287685729</v>
      </c>
      <c r="F47" s="47">
        <v>6.3112792627494252E-2</v>
      </c>
    </row>
    <row r="48" spans="1:6" ht="15" customHeight="1" x14ac:dyDescent="0.3">
      <c r="A48" s="40" t="s">
        <v>187</v>
      </c>
      <c r="B48" s="40" t="s">
        <v>188</v>
      </c>
      <c r="C48" s="66" t="s">
        <v>189</v>
      </c>
      <c r="D48" s="47">
        <v>3.0242061900000001</v>
      </c>
      <c r="E48" s="54">
        <v>0.17136527699563184</v>
      </c>
      <c r="F48" s="47">
        <v>5.9675752759260202E-2</v>
      </c>
    </row>
    <row r="49" spans="1:6" ht="15" customHeight="1" x14ac:dyDescent="0.3">
      <c r="A49" s="40" t="s">
        <v>190</v>
      </c>
      <c r="B49" s="40" t="s">
        <v>191</v>
      </c>
      <c r="C49" s="66" t="s">
        <v>192</v>
      </c>
      <c r="D49" s="47">
        <v>2.9184644700000004</v>
      </c>
      <c r="E49" s="54">
        <v>0.16537347022077881</v>
      </c>
      <c r="F49" s="47">
        <v>5.7589183146406236E-2</v>
      </c>
    </row>
    <row r="50" spans="1:6" ht="15" customHeight="1" x14ac:dyDescent="0.3">
      <c r="A50" s="40" t="s">
        <v>193</v>
      </c>
      <c r="B50" s="40" t="s">
        <v>194</v>
      </c>
      <c r="C50" s="66" t="s">
        <v>195</v>
      </c>
      <c r="D50" s="47">
        <v>2.8374337200000004</v>
      </c>
      <c r="E50" s="54">
        <v>0.16078189939309201</v>
      </c>
      <c r="F50" s="47">
        <v>5.5990227685337818E-2</v>
      </c>
    </row>
    <row r="51" spans="1:6" ht="15" customHeight="1" x14ac:dyDescent="0.3">
      <c r="A51" s="66" t="s">
        <v>196</v>
      </c>
      <c r="B51" s="66" t="s">
        <v>197</v>
      </c>
      <c r="C51" s="66" t="s">
        <v>287</v>
      </c>
      <c r="D51" s="68">
        <v>2.8141855800000002</v>
      </c>
      <c r="E51" s="54">
        <v>0.15946455404676388</v>
      </c>
      <c r="F51" s="47">
        <v>5.5531479118741997E-2</v>
      </c>
    </row>
    <row r="52" spans="1:6" ht="15" customHeight="1" x14ac:dyDescent="0.3">
      <c r="A52" s="66" t="s">
        <v>198</v>
      </c>
      <c r="B52" s="66" t="s">
        <v>199</v>
      </c>
      <c r="C52" s="66" t="s">
        <v>290</v>
      </c>
      <c r="D52" s="68">
        <v>2.8107868499999999</v>
      </c>
      <c r="E52" s="54">
        <v>0.15927196654733697</v>
      </c>
      <c r="F52" s="47">
        <v>5.5464413000087073E-2</v>
      </c>
    </row>
    <row r="53" spans="1:6" ht="15" customHeight="1" x14ac:dyDescent="0.25">
      <c r="A53" s="45" t="s">
        <v>213</v>
      </c>
      <c r="B53" s="45"/>
      <c r="C53" s="45"/>
      <c r="D53" s="49">
        <v>1625.3150065599996</v>
      </c>
      <c r="E53" s="58">
        <v>92.097740301335563</v>
      </c>
      <c r="F53" s="49">
        <v>32.071853039686395</v>
      </c>
    </row>
    <row r="54" spans="1:6" ht="15" customHeight="1" x14ac:dyDescent="0.25">
      <c r="A54" s="45" t="s">
        <v>214</v>
      </c>
      <c r="B54" s="45"/>
      <c r="C54" s="45"/>
      <c r="D54" s="49">
        <v>139.45685563999987</v>
      </c>
      <c r="E54" s="58">
        <v>7.9022596986644018</v>
      </c>
      <c r="F54" s="49">
        <v>2.7518602618019488</v>
      </c>
    </row>
    <row r="55" spans="1:6" ht="15" customHeight="1" x14ac:dyDescent="0.25">
      <c r="A55" s="69" t="s">
        <v>215</v>
      </c>
      <c r="B55" s="69"/>
      <c r="C55" s="69"/>
      <c r="D55" s="51">
        <v>1764.7718622</v>
      </c>
      <c r="E55" s="70">
        <v>100</v>
      </c>
      <c r="F55" s="51">
        <v>34.823713301488354</v>
      </c>
    </row>
    <row r="56" spans="1:6" ht="15" customHeight="1" x14ac:dyDescent="0.25">
      <c r="A56" s="61" t="s">
        <v>216</v>
      </c>
      <c r="B56" s="61"/>
      <c r="C56" s="61"/>
      <c r="D56" s="71">
        <v>3302.9584137800002</v>
      </c>
      <c r="E56" s="72"/>
      <c r="F56" s="71">
        <v>65.176286698511646</v>
      </c>
    </row>
    <row r="57" spans="1:6" ht="15" customHeight="1" thickBot="1" x14ac:dyDescent="0.3">
      <c r="A57" s="73" t="s">
        <v>217</v>
      </c>
      <c r="B57" s="73"/>
      <c r="C57" s="73"/>
      <c r="D57" s="74">
        <v>5067.7302759800004</v>
      </c>
      <c r="E57" s="75"/>
      <c r="F57" s="74">
        <v>100</v>
      </c>
    </row>
    <row r="58" spans="1:6" ht="17.25" thickTop="1" x14ac:dyDescent="0.3">
      <c r="D58" s="43"/>
      <c r="E58" s="43"/>
      <c r="F58" s="76"/>
    </row>
    <row r="59" spans="1:6" x14ac:dyDescent="0.3">
      <c r="D59" s="43"/>
      <c r="E59" s="43"/>
      <c r="F59" s="76"/>
    </row>
    <row r="60" spans="1:6" x14ac:dyDescent="0.3">
      <c r="D60" s="43"/>
      <c r="E60" s="43"/>
      <c r="F60" s="76"/>
    </row>
  </sheetData>
  <pageMargins left="0.7" right="0.7" top="0.75" bottom="0.75" header="0.3" footer="0.3"/>
  <pageSetup paperSize="0" orientation="portrait" horizontalDpi="0" verticalDpi="0" copie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14</vt:i4>
      </vt:variant>
    </vt:vector>
  </HeadingPairs>
  <TitlesOfParts>
    <vt:vector size="26" baseType="lpstr">
      <vt:lpstr>Revision </vt:lpstr>
      <vt:lpstr>Table 1.0 </vt:lpstr>
      <vt:lpstr>2.1</vt:lpstr>
      <vt:lpstr>2.2 </vt:lpstr>
      <vt:lpstr>2.3 </vt:lpstr>
      <vt:lpstr>3.1</vt:lpstr>
      <vt:lpstr>3.2</vt:lpstr>
      <vt:lpstr>4.1 A</vt:lpstr>
      <vt:lpstr>4.1 B</vt:lpstr>
      <vt:lpstr>Table B</vt:lpstr>
      <vt:lpstr>C2</vt:lpstr>
      <vt:lpstr>C1</vt:lpstr>
      <vt:lpstr>'Table B'!_Toc174954202</vt:lpstr>
      <vt:lpstr>'C1'!_Toc174954203</vt:lpstr>
      <vt:lpstr>'C2'!_Toc174954204</vt:lpstr>
      <vt:lpstr>'Table 1.0 '!_Toc174954205</vt:lpstr>
      <vt:lpstr>'2.1'!_Toc174954206</vt:lpstr>
      <vt:lpstr>'2.2 '!_Toc174954207</vt:lpstr>
      <vt:lpstr>'2.3 '!_Toc174954208</vt:lpstr>
      <vt:lpstr>'3.1'!_Toc174954210</vt:lpstr>
      <vt:lpstr>'3.2'!_Toc174954211</vt:lpstr>
      <vt:lpstr>'3.2'!_Toc174954212</vt:lpstr>
      <vt:lpstr>'4.1 A'!_Toc174954213</vt:lpstr>
      <vt:lpstr>'4.1 B'!_Toc174954215</vt:lpstr>
      <vt:lpstr>'3.1'!_Toc174954225</vt:lpstr>
      <vt:lpstr>'3.1'!_Toc74840436</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Zibo Albert</dc:creator>
  <cp:lastModifiedBy>Olerato Masike</cp:lastModifiedBy>
  <dcterms:created xsi:type="dcterms:W3CDTF">2024-08-05T08:14:01Z</dcterms:created>
  <dcterms:modified xsi:type="dcterms:W3CDTF">2024-08-23T12:37:28Z</dcterms:modified>
</cp:coreProperties>
</file>