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letshabo\Desktop\"/>
    </mc:Choice>
  </mc:AlternateContent>
  <bookViews>
    <workbookView xWindow="0" yWindow="0" windowWidth="19200" windowHeight="7190"/>
  </bookViews>
  <sheets>
    <sheet name="TableA" sheetId="11" r:id="rId1"/>
    <sheet name="1" sheetId="1" r:id="rId2"/>
    <sheet name="2.1" sheetId="2" r:id="rId3"/>
    <sheet name="2.2" sheetId="3" r:id="rId4"/>
    <sheet name="2.3" sheetId="8" r:id="rId5"/>
    <sheet name="3.1" sheetId="9" r:id="rId6"/>
    <sheet name="3.2" sheetId="5" r:id="rId7"/>
    <sheet name="4.1" sheetId="6" r:id="rId8"/>
    <sheet name="4.2" sheetId="7" r:id="rId9"/>
    <sheet name="TableB" sheetId="12" r:id="rId10"/>
    <sheet name="TableC1" sheetId="13" r:id="rId11"/>
    <sheet name="TableC2" sheetId="14"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 i="9" l="1"/>
  <c r="T9" i="9"/>
  <c r="U9" i="9"/>
  <c r="V9" i="9"/>
  <c r="W9" i="9"/>
  <c r="X9" i="9"/>
  <c r="Z9" i="9"/>
  <c r="AA9" i="9"/>
  <c r="AB9" i="9"/>
  <c r="AC9" i="9"/>
  <c r="AD9" i="9"/>
  <c r="AE9" i="9"/>
  <c r="Y9" i="9"/>
  <c r="N6" i="11"/>
  <c r="M6" i="11"/>
  <c r="L6" i="11"/>
  <c r="K6" i="11"/>
  <c r="J6" i="11"/>
  <c r="I6" i="11"/>
  <c r="S23" i="1"/>
  <c r="S22" i="1"/>
  <c r="L23" i="1"/>
  <c r="I4" i="1" l="1"/>
  <c r="I5" i="1"/>
  <c r="I6" i="1"/>
  <c r="I7" i="1"/>
  <c r="I8" i="1"/>
  <c r="I9" i="1"/>
  <c r="I10" i="1"/>
  <c r="I11" i="1"/>
  <c r="I12" i="1"/>
  <c r="I13" i="1"/>
  <c r="I14" i="1"/>
  <c r="I15" i="1"/>
  <c r="I16" i="1"/>
  <c r="I17" i="1"/>
  <c r="I18" i="1"/>
  <c r="I19" i="1"/>
  <c r="I20" i="1"/>
  <c r="I21" i="1"/>
  <c r="C4" i="1"/>
  <c r="C5" i="1"/>
  <c r="C6" i="1"/>
  <c r="C7" i="1"/>
  <c r="C8" i="1"/>
  <c r="C9" i="1"/>
  <c r="C10" i="1"/>
  <c r="C11" i="1"/>
  <c r="C12" i="1"/>
  <c r="C13" i="1"/>
  <c r="C14" i="1"/>
  <c r="C15" i="1"/>
  <c r="C16" i="1"/>
  <c r="C17" i="1"/>
  <c r="C18" i="1"/>
  <c r="C19" i="1"/>
  <c r="C20" i="1"/>
  <c r="C21" i="1"/>
  <c r="C3" i="1"/>
  <c r="E6" i="11" l="1"/>
  <c r="AC14" i="5" l="1"/>
  <c r="AC16" i="5"/>
  <c r="AC17" i="5"/>
  <c r="AA24" i="5"/>
  <c r="AC25" i="5"/>
  <c r="AC4" i="5"/>
  <c r="R5" i="5"/>
  <c r="R6" i="5"/>
  <c r="AA6" i="5"/>
  <c r="R7" i="5"/>
  <c r="R8" i="5"/>
  <c r="R9" i="5"/>
  <c r="AC11" i="5"/>
  <c r="R13" i="5"/>
  <c r="AC13" i="5"/>
  <c r="R14" i="5"/>
  <c r="S14" i="5"/>
  <c r="V14" i="5"/>
  <c r="W14" i="5"/>
  <c r="S15" i="5"/>
  <c r="T15" i="5"/>
  <c r="W15" i="5"/>
  <c r="T16" i="5"/>
  <c r="U16" i="5"/>
  <c r="V16" i="5"/>
  <c r="W16" i="5"/>
  <c r="X16" i="5"/>
  <c r="T17" i="5"/>
  <c r="U17" i="5"/>
  <c r="V17" i="5"/>
  <c r="W17" i="5"/>
  <c r="X17" i="5"/>
  <c r="T18" i="5"/>
  <c r="U18" i="5"/>
  <c r="V18" i="5"/>
  <c r="W18" i="5"/>
  <c r="X18" i="5"/>
  <c r="AA18" i="5"/>
  <c r="R20" i="5"/>
  <c r="R21" i="5"/>
  <c r="AA21" i="5"/>
  <c r="R23" i="5"/>
  <c r="S23" i="5"/>
  <c r="T23" i="5"/>
  <c r="U23" i="5"/>
  <c r="V23" i="5"/>
  <c r="W23" i="5"/>
  <c r="X23" i="5"/>
  <c r="Y23" i="5"/>
  <c r="Z23" i="5"/>
  <c r="AC23" i="5"/>
  <c r="R24" i="5"/>
  <c r="S24" i="5"/>
  <c r="T24" i="5"/>
  <c r="U24" i="5"/>
  <c r="V24" i="5"/>
  <c r="W24" i="5"/>
  <c r="X24" i="5"/>
  <c r="Y24" i="5"/>
  <c r="Z24" i="5"/>
  <c r="R25" i="5"/>
  <c r="S25" i="5"/>
  <c r="T25" i="5"/>
  <c r="U25" i="5"/>
  <c r="V25" i="5"/>
  <c r="W25" i="5"/>
  <c r="X25" i="5"/>
  <c r="Y25" i="5"/>
  <c r="Z25" i="5"/>
  <c r="AA26" i="5"/>
  <c r="AC26" i="5"/>
  <c r="AC3" i="5"/>
  <c r="R3" i="5"/>
  <c r="AB15" i="5"/>
  <c r="AB16" i="5"/>
  <c r="AB17" i="5"/>
  <c r="AB18" i="5"/>
  <c r="AB21" i="5"/>
  <c r="AB23" i="5"/>
  <c r="AB24" i="5"/>
  <c r="AB25" i="5"/>
  <c r="AC12" i="5"/>
  <c r="AB3" i="5"/>
  <c r="Y10" i="9"/>
  <c r="Z10" i="9"/>
  <c r="V12" i="9"/>
  <c r="W12" i="9"/>
  <c r="AD14" i="9"/>
  <c r="AB17" i="9"/>
  <c r="T21" i="9"/>
  <c r="Z22" i="9"/>
  <c r="AE22" i="9"/>
  <c r="T23" i="9"/>
  <c r="Y29" i="9"/>
  <c r="Z29" i="9"/>
  <c r="AC29" i="9"/>
  <c r="AD29" i="9"/>
  <c r="V25" i="9"/>
  <c r="S26" i="9"/>
  <c r="AE26" i="9"/>
  <c r="S27" i="9"/>
  <c r="T27" i="9"/>
  <c r="AE27" i="9"/>
  <c r="AD28" i="9"/>
  <c r="AE28" i="9"/>
  <c r="S30" i="9"/>
  <c r="T30" i="9"/>
  <c r="AE30" i="9"/>
  <c r="U32" i="9"/>
  <c r="V32" i="9"/>
  <c r="AE5" i="9"/>
  <c r="T6" i="9"/>
  <c r="S7" i="9"/>
  <c r="AB7" i="9"/>
  <c r="AC7" i="9"/>
  <c r="W7" i="9"/>
  <c r="AA8" i="9"/>
  <c r="AB10" i="9"/>
  <c r="AA11" i="9"/>
  <c r="X12" i="9"/>
  <c r="Y12" i="9"/>
  <c r="AA12" i="9"/>
  <c r="AC12" i="9"/>
  <c r="AE12" i="9"/>
  <c r="AA14" i="9"/>
  <c r="Y16" i="9"/>
  <c r="AD17" i="9"/>
  <c r="AC18" i="9"/>
  <c r="S19" i="9"/>
  <c r="S21" i="9"/>
  <c r="U21" i="9"/>
  <c r="AE21" i="9"/>
  <c r="S22" i="9"/>
  <c r="AE23" i="9"/>
  <c r="S29" i="9"/>
  <c r="T29" i="9"/>
  <c r="U29" i="9"/>
  <c r="V29" i="9"/>
  <c r="W29" i="9"/>
  <c r="X29" i="9"/>
  <c r="AA29" i="9"/>
  <c r="AB29" i="9"/>
  <c r="AE29" i="9"/>
  <c r="S24" i="9"/>
  <c r="V24" i="9"/>
  <c r="W25" i="9"/>
  <c r="T26" i="9"/>
  <c r="U26" i="9"/>
  <c r="V26" i="9"/>
  <c r="W26" i="9"/>
  <c r="X26" i="9"/>
  <c r="Y26" i="9"/>
  <c r="Z26" i="9"/>
  <c r="AA26" i="9"/>
  <c r="AB26" i="9"/>
  <c r="AC26" i="9"/>
  <c r="U27" i="9"/>
  <c r="V27" i="9"/>
  <c r="W27" i="9"/>
  <c r="X27" i="9"/>
  <c r="Y27" i="9"/>
  <c r="Z27" i="9"/>
  <c r="AA27" i="9"/>
  <c r="AB27" i="9"/>
  <c r="AC27" i="9"/>
  <c r="S28" i="9"/>
  <c r="T28" i="9"/>
  <c r="U28" i="9"/>
  <c r="V28" i="9"/>
  <c r="X28" i="9"/>
  <c r="Y28" i="9"/>
  <c r="Z28" i="9"/>
  <c r="AA28" i="9"/>
  <c r="AB28" i="9"/>
  <c r="AC28" i="9"/>
  <c r="U30" i="9"/>
  <c r="V30" i="9"/>
  <c r="Y30" i="9"/>
  <c r="Z30" i="9"/>
  <c r="AA30" i="9"/>
  <c r="T32" i="9"/>
  <c r="W32" i="9"/>
  <c r="X32" i="9"/>
  <c r="Y32" i="9"/>
  <c r="Z32" i="9"/>
  <c r="AA32" i="9"/>
  <c r="X4" i="9"/>
  <c r="S4" i="9"/>
  <c r="AD12" i="9"/>
  <c r="AD26" i="9"/>
  <c r="AD27" i="9"/>
  <c r="AD32" i="9"/>
  <c r="T25" i="9"/>
  <c r="U25" i="9"/>
  <c r="X25" i="9"/>
  <c r="Y25" i="9"/>
  <c r="Z25" i="9"/>
  <c r="AA25" i="9"/>
  <c r="AC25" i="9"/>
  <c r="AB25" i="9"/>
  <c r="V3" i="5" l="1"/>
  <c r="T26" i="5"/>
  <c r="T28" i="5"/>
  <c r="S26" i="5"/>
  <c r="AA23" i="5"/>
  <c r="AB28" i="5"/>
  <c r="AA28" i="5"/>
  <c r="Z26" i="5"/>
  <c r="Z28" i="5"/>
  <c r="Y26" i="5"/>
  <c r="X26" i="5"/>
  <c r="W26" i="5"/>
  <c r="V26" i="5"/>
  <c r="U26" i="5"/>
  <c r="AB26" i="5"/>
  <c r="AB11" i="5"/>
  <c r="S28" i="5"/>
  <c r="R26" i="5"/>
  <c r="Z14" i="5"/>
  <c r="R28" i="5"/>
  <c r="AD6" i="9"/>
  <c r="AB22" i="9"/>
  <c r="U18" i="9"/>
  <c r="X22" i="9"/>
  <c r="AA10" i="9"/>
  <c r="AB23" i="9"/>
  <c r="AA6" i="9"/>
  <c r="AD23" i="9"/>
  <c r="AA23" i="9"/>
  <c r="AB8" i="9"/>
  <c r="AD22" i="9"/>
  <c r="Z23" i="9"/>
  <c r="V22" i="9"/>
  <c r="U4" i="9"/>
  <c r="AB21" i="9"/>
  <c r="S16" i="9"/>
  <c r="AA7" i="9"/>
  <c r="AE25" i="9"/>
  <c r="X23" i="9"/>
  <c r="U22" i="9"/>
  <c r="X10" i="9"/>
  <c r="S23" i="9"/>
  <c r="Z8" i="9"/>
  <c r="Y23" i="9"/>
  <c r="AD16" i="9"/>
  <c r="T4" i="9"/>
  <c r="S32" i="9"/>
  <c r="X21" i="9"/>
  <c r="Z7" i="9"/>
  <c r="W23" i="9"/>
  <c r="T22" i="9"/>
  <c r="Y8" i="9"/>
  <c r="AC8" i="9"/>
  <c r="W18" i="9"/>
  <c r="Y22" i="9"/>
  <c r="AA22" i="9"/>
  <c r="W22" i="9"/>
  <c r="AB30" i="9"/>
  <c r="W21" i="9"/>
  <c r="Y7" i="9"/>
  <c r="V23" i="9"/>
  <c r="X8" i="9"/>
  <c r="V21" i="9"/>
  <c r="X7" i="9"/>
  <c r="U23" i="9"/>
  <c r="Y21" i="9"/>
  <c r="S25" i="9"/>
  <c r="AB20" i="5"/>
  <c r="S18" i="5"/>
  <c r="S17" i="5"/>
  <c r="S16" i="5"/>
  <c r="R15" i="5"/>
  <c r="AA11" i="5"/>
  <c r="AA20" i="5"/>
  <c r="R18" i="5"/>
  <c r="R17" i="5"/>
  <c r="R16" i="5"/>
  <c r="AA17" i="5"/>
  <c r="AA16" i="5"/>
  <c r="Z15" i="5"/>
  <c r="Y14" i="5"/>
  <c r="W11" i="5"/>
  <c r="Z20" i="5"/>
  <c r="AB4" i="5"/>
  <c r="Z18" i="5"/>
  <c r="Z17" i="5"/>
  <c r="Z16" i="5"/>
  <c r="Y15" i="5"/>
  <c r="X14" i="5"/>
  <c r="AA15" i="5"/>
  <c r="Y18" i="5"/>
  <c r="Y17" i="5"/>
  <c r="Y16" i="5"/>
  <c r="X15" i="5"/>
  <c r="AA19" i="5"/>
  <c r="V11" i="5"/>
  <c r="U11" i="5"/>
  <c r="T11" i="5"/>
  <c r="V15" i="5"/>
  <c r="U14" i="5"/>
  <c r="S11" i="5"/>
  <c r="Z19" i="5"/>
  <c r="U15" i="5"/>
  <c r="T14" i="5"/>
  <c r="S13" i="5"/>
  <c r="R11" i="5"/>
  <c r="R4" i="5"/>
  <c r="AB6" i="5"/>
  <c r="AA9" i="5"/>
  <c r="AB14" i="5"/>
  <c r="AA14" i="5"/>
  <c r="AA27" i="5"/>
  <c r="Z27" i="5"/>
  <c r="W27" i="5"/>
  <c r="V27" i="5"/>
  <c r="U27" i="5"/>
  <c r="AB9" i="5"/>
  <c r="AB8" i="5"/>
  <c r="AB7" i="5"/>
  <c r="AB5" i="5"/>
  <c r="AA8" i="5"/>
  <c r="AA7" i="5"/>
  <c r="AA5" i="5"/>
  <c r="AA4" i="5"/>
  <c r="AA13" i="5"/>
  <c r="Z8" i="5"/>
  <c r="Z7" i="5"/>
  <c r="Z5" i="5"/>
  <c r="Z4" i="5"/>
  <c r="AB13" i="5"/>
  <c r="Z13" i="5"/>
  <c r="Y7" i="5"/>
  <c r="Y13" i="5"/>
  <c r="U3" i="5"/>
  <c r="X13" i="5"/>
  <c r="T3" i="5"/>
  <c r="W13" i="5"/>
  <c r="S3" i="5"/>
  <c r="V13" i="5"/>
  <c r="Y27" i="5"/>
  <c r="U13" i="5"/>
  <c r="X27" i="5"/>
  <c r="AA3" i="5"/>
  <c r="T13" i="5"/>
  <c r="AC17" i="9"/>
  <c r="T20" i="9"/>
  <c r="Z17" i="9"/>
  <c r="V17" i="9"/>
  <c r="T17" i="9"/>
  <c r="AD21" i="9"/>
  <c r="AA17" i="9"/>
  <c r="U20" i="9"/>
  <c r="T19" i="9"/>
  <c r="S17" i="9"/>
  <c r="S20" i="9"/>
  <c r="AA21" i="9"/>
  <c r="AC21" i="9"/>
  <c r="AC4" i="9"/>
  <c r="Z11" i="9"/>
  <c r="W4" i="9"/>
  <c r="S14" i="9"/>
  <c r="AE6" i="9"/>
  <c r="AB14" i="9"/>
  <c r="Y14" i="9"/>
  <c r="V14" i="9"/>
  <c r="AB11" i="9"/>
  <c r="U14" i="9"/>
  <c r="AB4" i="9"/>
  <c r="V4" i="9"/>
  <c r="AA4" i="9"/>
  <c r="AC10" i="9"/>
  <c r="AD8" i="9"/>
  <c r="AC14" i="9"/>
  <c r="W14" i="9"/>
  <c r="Z4" i="9"/>
  <c r="AB12" i="9"/>
  <c r="U12" i="9"/>
  <c r="Z14" i="9"/>
  <c r="T14" i="9"/>
  <c r="Y4" i="9"/>
  <c r="AC6" i="9"/>
  <c r="AE16" i="9"/>
  <c r="T12" i="9"/>
  <c r="AC11" i="9"/>
  <c r="AD4" i="9"/>
  <c r="X14" i="9"/>
  <c r="T16" i="9"/>
  <c r="Z12" i="9"/>
  <c r="AB6" i="9"/>
  <c r="S12" i="9"/>
  <c r="Z12" i="5"/>
  <c r="AA12" i="5"/>
  <c r="W7" i="5"/>
  <c r="X7" i="5"/>
  <c r="Z9" i="5"/>
  <c r="AC20" i="5"/>
  <c r="Z6" i="5"/>
  <c r="W12" i="5"/>
  <c r="Y6" i="5"/>
  <c r="Y20" i="5"/>
  <c r="Z10" i="5"/>
  <c r="Y5" i="5"/>
  <c r="Z3" i="5"/>
  <c r="X21" i="5"/>
  <c r="X8" i="5"/>
  <c r="X4" i="5"/>
  <c r="AC28" i="5"/>
  <c r="S19" i="5"/>
  <c r="Y28" i="5"/>
  <c r="W20" i="5"/>
  <c r="W9" i="5"/>
  <c r="W4" i="5"/>
  <c r="T10" i="5"/>
  <c r="S12" i="5"/>
  <c r="AB27" i="5"/>
  <c r="AB12" i="5"/>
  <c r="Y3" i="5"/>
  <c r="X28" i="5"/>
  <c r="AA22" i="5"/>
  <c r="V21" i="5"/>
  <c r="V20" i="5"/>
  <c r="V19" i="5"/>
  <c r="V9" i="5"/>
  <c r="V8" i="5"/>
  <c r="V7" i="5"/>
  <c r="V6" i="5"/>
  <c r="V5" i="5"/>
  <c r="V4" i="5"/>
  <c r="AA25" i="5"/>
  <c r="Y12" i="5"/>
  <c r="Z21" i="5"/>
  <c r="W22" i="5"/>
  <c r="X12" i="5"/>
  <c r="AC8" i="5"/>
  <c r="T27" i="5"/>
  <c r="V12" i="5"/>
  <c r="AC5" i="5"/>
  <c r="U19" i="5"/>
  <c r="S27" i="5"/>
  <c r="Y21" i="5"/>
  <c r="Y8" i="5"/>
  <c r="Y4" i="5"/>
  <c r="U12" i="5"/>
  <c r="X20" i="5"/>
  <c r="X9" i="5"/>
  <c r="X5" i="5"/>
  <c r="AC19" i="5"/>
  <c r="AC7" i="5"/>
  <c r="T12" i="5"/>
  <c r="R27" i="5"/>
  <c r="W21" i="5"/>
  <c r="W19" i="5"/>
  <c r="W8" i="5"/>
  <c r="W5" i="5"/>
  <c r="R19" i="5"/>
  <c r="X3" i="5"/>
  <c r="W28" i="5"/>
  <c r="U21" i="5"/>
  <c r="U20" i="5"/>
  <c r="Y11" i="5"/>
  <c r="U9" i="5"/>
  <c r="U8" i="5"/>
  <c r="U7" i="5"/>
  <c r="U6" i="5"/>
  <c r="U5" i="5"/>
  <c r="U4" i="5"/>
  <c r="W6" i="5"/>
  <c r="X6" i="5"/>
  <c r="Y19" i="5"/>
  <c r="Y9" i="5"/>
  <c r="Z11" i="5"/>
  <c r="T19" i="5"/>
  <c r="X19" i="5"/>
  <c r="R12" i="5"/>
  <c r="AB19" i="5"/>
  <c r="W3" i="5"/>
  <c r="V28" i="5"/>
  <c r="T21" i="5"/>
  <c r="T20" i="5"/>
  <c r="X11" i="5"/>
  <c r="T9" i="5"/>
  <c r="T8" i="5"/>
  <c r="T7" i="5"/>
  <c r="T6" i="5"/>
  <c r="T5" i="5"/>
  <c r="T4" i="5"/>
  <c r="AC27" i="5"/>
  <c r="AC24" i="5"/>
  <c r="AC21" i="5"/>
  <c r="AC18" i="5"/>
  <c r="AC15" i="5"/>
  <c r="AC9" i="5"/>
  <c r="U28" i="5"/>
  <c r="S21" i="5"/>
  <c r="S20" i="5"/>
  <c r="S9" i="5"/>
  <c r="S8" i="5"/>
  <c r="S7" i="5"/>
  <c r="S6" i="5"/>
  <c r="S5" i="5"/>
  <c r="S4" i="5"/>
  <c r="AC6" i="5"/>
  <c r="AD5" i="9"/>
  <c r="AB24" i="9"/>
  <c r="AD24" i="9"/>
  <c r="AC24" i="9"/>
  <c r="AE24" i="9"/>
  <c r="AC5" i="9"/>
  <c r="AB5" i="9"/>
  <c r="AA24" i="9"/>
  <c r="AA18" i="9"/>
  <c r="AB18" i="9"/>
  <c r="T18" i="9"/>
  <c r="Z5" i="9"/>
  <c r="AD19" i="9"/>
  <c r="X24" i="9"/>
  <c r="AD18" i="9"/>
  <c r="S5" i="9"/>
  <c r="AA5" i="9"/>
  <c r="W19" i="9"/>
  <c r="AE19" i="9"/>
  <c r="S18" i="9"/>
  <c r="AC19" i="9"/>
  <c r="AB19" i="9"/>
  <c r="V19" i="9"/>
  <c r="U31" i="9"/>
  <c r="Y24" i="9"/>
  <c r="AE18" i="9"/>
  <c r="T11" i="9"/>
  <c r="AE11" i="9"/>
  <c r="S11" i="9"/>
  <c r="U11" i="9"/>
  <c r="AE10" i="9"/>
  <c r="T10" i="9"/>
  <c r="U10" i="9"/>
  <c r="AE8" i="9"/>
  <c r="T8" i="9"/>
  <c r="U8" i="9"/>
  <c r="V8" i="9"/>
  <c r="W8" i="9"/>
  <c r="AD7" i="9"/>
  <c r="AE7" i="9"/>
  <c r="S6" i="9"/>
  <c r="T5" i="9"/>
  <c r="W24" i="9"/>
  <c r="X11" i="9"/>
  <c r="AC16" i="9"/>
  <c r="W10" i="9"/>
  <c r="X6" i="9"/>
  <c r="Z19" i="9"/>
  <c r="V11" i="9"/>
  <c r="V10" i="9"/>
  <c r="AD30" i="9"/>
  <c r="AA16" i="9"/>
  <c r="AB31" i="9"/>
  <c r="AD11" i="9"/>
  <c r="X19" i="9"/>
  <c r="Y18" i="9"/>
  <c r="X30" i="9"/>
  <c r="Z24" i="9"/>
  <c r="U17" i="9"/>
  <c r="X17" i="9"/>
  <c r="Y17" i="9"/>
  <c r="Y11" i="9"/>
  <c r="Z6" i="9"/>
  <c r="U16" i="9"/>
  <c r="V16" i="9"/>
  <c r="Y6" i="9"/>
  <c r="AA19" i="9"/>
  <c r="W11" i="9"/>
  <c r="Y5" i="9"/>
  <c r="AB16" i="9"/>
  <c r="Y19" i="9"/>
  <c r="Z18" i="9"/>
  <c r="AC30" i="9"/>
  <c r="AE17" i="9"/>
  <c r="Z16" i="9"/>
  <c r="AA31" i="9"/>
  <c r="U24" i="9"/>
  <c r="AD10" i="9"/>
  <c r="T24" i="9"/>
  <c r="X18" i="9"/>
  <c r="S10" i="9"/>
  <c r="S8" i="9"/>
  <c r="U5" i="9"/>
  <c r="W30" i="9"/>
  <c r="T31" i="9"/>
  <c r="AE32" i="9"/>
  <c r="V7" i="9"/>
  <c r="W6" i="9"/>
  <c r="X5" i="9"/>
  <c r="AC32" i="9"/>
  <c r="AE4" i="9"/>
  <c r="X16" i="9"/>
  <c r="U7" i="9"/>
  <c r="V6" i="9"/>
  <c r="W5" i="9"/>
  <c r="AB32" i="9"/>
  <c r="W28" i="9"/>
  <c r="AC23" i="9"/>
  <c r="AC22" i="9"/>
  <c r="U19" i="9"/>
  <c r="V18" i="9"/>
  <c r="W17" i="9"/>
  <c r="W16" i="9"/>
  <c r="T7" i="9"/>
  <c r="U6" i="9"/>
  <c r="V5" i="9"/>
  <c r="Z21" i="9"/>
  <c r="AE14" i="9"/>
  <c r="AD25" i="9"/>
  <c r="X15" i="9"/>
  <c r="Y13" i="9"/>
  <c r="Z31" i="9"/>
  <c r="Z20" i="9" l="1"/>
  <c r="AE20" i="9"/>
  <c r="AA20" i="9"/>
  <c r="Y15" i="9"/>
  <c r="X20" i="9"/>
  <c r="W20" i="9"/>
  <c r="V20" i="9"/>
  <c r="Y31" i="9"/>
  <c r="AD20" i="9"/>
  <c r="AC20" i="9"/>
  <c r="Y20" i="9"/>
  <c r="AD31" i="9"/>
  <c r="AB20" i="9"/>
  <c r="S15" i="9"/>
  <c r="U15" i="9"/>
  <c r="V10" i="5"/>
  <c r="AB10" i="5"/>
  <c r="T22" i="5"/>
  <c r="Z22" i="5"/>
  <c r="X22" i="5"/>
  <c r="U22" i="5"/>
  <c r="AB22" i="5"/>
  <c r="R10" i="5"/>
  <c r="V22" i="5"/>
  <c r="Y22" i="5"/>
  <c r="X10" i="5"/>
  <c r="AC22" i="5"/>
  <c r="AC10" i="5"/>
  <c r="W10" i="5"/>
  <c r="U10" i="5"/>
  <c r="Y10" i="5"/>
  <c r="S10" i="5"/>
  <c r="S22" i="5"/>
  <c r="R22" i="5"/>
  <c r="AA10" i="5"/>
  <c r="U13" i="9"/>
  <c r="AE13" i="9"/>
  <c r="T13" i="9"/>
  <c r="V13" i="9"/>
  <c r="S13" i="9"/>
  <c r="AD13" i="9"/>
  <c r="AB13" i="9"/>
  <c r="AC13" i="9"/>
  <c r="Z13" i="9"/>
  <c r="AE15" i="9"/>
  <c r="V15" i="9"/>
  <c r="W15" i="9"/>
  <c r="AA15" i="9"/>
  <c r="AC15" i="9"/>
  <c r="Z15" i="9"/>
  <c r="AB15" i="9"/>
  <c r="W13" i="9"/>
  <c r="AD15" i="9"/>
  <c r="T15" i="9"/>
  <c r="X13" i="9"/>
  <c r="AA13" i="9"/>
  <c r="AE31" i="9"/>
  <c r="S31" i="9"/>
  <c r="V31" i="9"/>
  <c r="W31" i="9"/>
  <c r="AC31" i="9"/>
  <c r="X31" i="9"/>
  <c r="L4" i="1" l="1"/>
  <c r="M4" i="1"/>
  <c r="N4" i="1"/>
  <c r="O4" i="1"/>
  <c r="P4" i="1"/>
  <c r="Q4" i="1"/>
  <c r="R4" i="1"/>
  <c r="S4" i="1"/>
  <c r="L5" i="1"/>
  <c r="M5" i="1"/>
  <c r="N5" i="1"/>
  <c r="O5" i="1"/>
  <c r="P5" i="1"/>
  <c r="Q5" i="1"/>
  <c r="R5" i="1"/>
  <c r="L6" i="1"/>
  <c r="M6" i="1"/>
  <c r="N6" i="1"/>
  <c r="O6" i="1"/>
  <c r="P6" i="1"/>
  <c r="Q6" i="1"/>
  <c r="R6" i="1"/>
  <c r="L7" i="1"/>
  <c r="M7" i="1"/>
  <c r="N7" i="1"/>
  <c r="O7" i="1"/>
  <c r="P7" i="1"/>
  <c r="Q7" i="1"/>
  <c r="R7" i="1"/>
  <c r="S7" i="1"/>
  <c r="L8" i="1"/>
  <c r="M8" i="1"/>
  <c r="N8" i="1"/>
  <c r="O8" i="1"/>
  <c r="P8" i="1"/>
  <c r="Q8" i="1"/>
  <c r="R8" i="1"/>
  <c r="L9" i="1"/>
  <c r="M9" i="1"/>
  <c r="N9" i="1"/>
  <c r="O9" i="1"/>
  <c r="P9" i="1"/>
  <c r="Q9" i="1"/>
  <c r="R9" i="1"/>
  <c r="S9" i="1"/>
  <c r="L10" i="1"/>
  <c r="M10" i="1"/>
  <c r="N10" i="1"/>
  <c r="O10" i="1"/>
  <c r="P10" i="1"/>
  <c r="Q10" i="1"/>
  <c r="R10" i="1"/>
  <c r="S10" i="1"/>
  <c r="L11" i="1"/>
  <c r="M11" i="1"/>
  <c r="N11" i="1"/>
  <c r="O11" i="1"/>
  <c r="P11" i="1"/>
  <c r="Q11" i="1"/>
  <c r="R11" i="1"/>
  <c r="L12" i="1"/>
  <c r="M12" i="1"/>
  <c r="N12" i="1"/>
  <c r="O12" i="1"/>
  <c r="P12" i="1"/>
  <c r="Q12" i="1"/>
  <c r="R12" i="1"/>
  <c r="S12" i="1"/>
  <c r="L13" i="1"/>
  <c r="M13" i="1"/>
  <c r="N13" i="1"/>
  <c r="O13" i="1"/>
  <c r="P13" i="1"/>
  <c r="Q13" i="1"/>
  <c r="R13" i="1"/>
  <c r="S13" i="1"/>
  <c r="L14" i="1"/>
  <c r="M14" i="1"/>
  <c r="N14" i="1"/>
  <c r="O14" i="1"/>
  <c r="P14" i="1"/>
  <c r="Q14" i="1"/>
  <c r="R14" i="1"/>
  <c r="L15" i="1"/>
  <c r="M15" i="1"/>
  <c r="N15" i="1"/>
  <c r="O15" i="1"/>
  <c r="P15" i="1"/>
  <c r="Q15" i="1"/>
  <c r="R15" i="1"/>
  <c r="L16" i="1"/>
  <c r="M16" i="1"/>
  <c r="N16" i="1"/>
  <c r="O16" i="1"/>
  <c r="P16" i="1"/>
  <c r="Q16" i="1"/>
  <c r="R16" i="1"/>
  <c r="S16" i="1"/>
  <c r="L17" i="1"/>
  <c r="M17" i="1"/>
  <c r="N17" i="1"/>
  <c r="O17" i="1"/>
  <c r="P17" i="1"/>
  <c r="Q17" i="1"/>
  <c r="R17" i="1"/>
  <c r="L18" i="1"/>
  <c r="M18" i="1"/>
  <c r="N18" i="1"/>
  <c r="O18" i="1"/>
  <c r="P18" i="1"/>
  <c r="Q18" i="1"/>
  <c r="R18" i="1"/>
  <c r="L19" i="1"/>
  <c r="M19" i="1"/>
  <c r="N19" i="1"/>
  <c r="O19" i="1"/>
  <c r="P19" i="1"/>
  <c r="Q19" i="1"/>
  <c r="R19" i="1"/>
  <c r="S19" i="1"/>
  <c r="L20" i="1"/>
  <c r="M20" i="1"/>
  <c r="N20" i="1"/>
  <c r="O20" i="1"/>
  <c r="P20" i="1"/>
  <c r="P22" i="1" s="1"/>
  <c r="P23" i="1" s="1"/>
  <c r="Q20" i="1"/>
  <c r="R20" i="1"/>
  <c r="L21" i="1"/>
  <c r="L22" i="1" s="1"/>
  <c r="M21" i="1"/>
  <c r="M22" i="1" s="1"/>
  <c r="M23" i="1" s="1"/>
  <c r="N21" i="1"/>
  <c r="N22" i="1" s="1"/>
  <c r="N23" i="1" s="1"/>
  <c r="O21" i="1"/>
  <c r="O22" i="1" s="1"/>
  <c r="O23" i="1" s="1"/>
  <c r="P21" i="1"/>
  <c r="Q21" i="1"/>
  <c r="Q22" i="1" s="1"/>
  <c r="Q23" i="1" s="1"/>
  <c r="R21" i="1"/>
  <c r="R22" i="1" s="1"/>
  <c r="R23" i="1" s="1"/>
  <c r="S21" i="1"/>
  <c r="M3" i="1"/>
  <c r="N3" i="1"/>
  <c r="O3" i="1"/>
  <c r="P3" i="1"/>
  <c r="Q3" i="1"/>
  <c r="R3" i="1"/>
  <c r="S3" i="1"/>
  <c r="L3" i="1"/>
  <c r="S5" i="1"/>
  <c r="S6" i="1"/>
  <c r="S8" i="1"/>
  <c r="S11" i="1"/>
  <c r="S14" i="1"/>
  <c r="S15" i="1"/>
  <c r="S17" i="1"/>
  <c r="S18" i="1"/>
  <c r="S20" i="1"/>
  <c r="I3" i="1"/>
</calcChain>
</file>

<file path=xl/sharedStrings.xml><?xml version="1.0" encoding="utf-8"?>
<sst xmlns="http://schemas.openxmlformats.org/spreadsheetml/2006/main" count="509" uniqueCount="239">
  <si>
    <t>May</t>
  </si>
  <si>
    <t>Diamonds</t>
  </si>
  <si>
    <t>Food Beverages &amp; Tobacco</t>
  </si>
  <si>
    <t>Fuel</t>
  </si>
  <si>
    <t>Furniture</t>
  </si>
  <si>
    <t>Machinery &amp; Electrical Equipment</t>
  </si>
  <si>
    <t>Metals &amp; Metals Products</t>
  </si>
  <si>
    <t>Salt Ores &amp; Related Products</t>
  </si>
  <si>
    <t>Vehicles &amp; Transport Equipment</t>
  </si>
  <si>
    <t>Wood &amp; Paper Products</t>
  </si>
  <si>
    <t>Total Exports</t>
  </si>
  <si>
    <t>Coal</t>
  </si>
  <si>
    <t>Copper</t>
  </si>
  <si>
    <t>Iron &amp; Steel Products</t>
  </si>
  <si>
    <t>Live Cattle</t>
  </si>
  <si>
    <t>Meat &amp; Meat Products</t>
  </si>
  <si>
    <t>Plastic &amp; Plastic Products</t>
  </si>
  <si>
    <t>Salt &amp; Soda Ash</t>
  </si>
  <si>
    <t>Angola</t>
  </si>
  <si>
    <t>Australia</t>
  </si>
  <si>
    <t>Belgium</t>
  </si>
  <si>
    <t>Canada</t>
  </si>
  <si>
    <t>Switzerland</t>
  </si>
  <si>
    <t>China</t>
  </si>
  <si>
    <t>Germany</t>
  </si>
  <si>
    <t>Finland</t>
  </si>
  <si>
    <t>Israel</t>
  </si>
  <si>
    <t>India</t>
  </si>
  <si>
    <t>Italy</t>
  </si>
  <si>
    <t>Japan</t>
  </si>
  <si>
    <t>Lesotho</t>
  </si>
  <si>
    <t>Mozambique</t>
  </si>
  <si>
    <t>Namibia</t>
  </si>
  <si>
    <t>Swaziland</t>
  </si>
  <si>
    <t>South Africa</t>
  </si>
  <si>
    <t>Zambia</t>
  </si>
  <si>
    <t>Zimbabwe</t>
  </si>
  <si>
    <t>Africa</t>
  </si>
  <si>
    <t>Asia</t>
  </si>
  <si>
    <t>EU</t>
  </si>
  <si>
    <t>SACU</t>
  </si>
  <si>
    <t>SADC</t>
  </si>
  <si>
    <t>Anguilla</t>
  </si>
  <si>
    <t>Indicators</t>
  </si>
  <si>
    <t>Period \ HS</t>
  </si>
  <si>
    <t>Period\ FlowType</t>
  </si>
  <si>
    <t>Imports CIF</t>
  </si>
  <si>
    <t>Imports FOB</t>
  </si>
  <si>
    <t>Freight</t>
  </si>
  <si>
    <t>Insurance</t>
  </si>
  <si>
    <t>Domestic Exports</t>
  </si>
  <si>
    <t>Re-Exports</t>
  </si>
  <si>
    <t>Trade Balance</t>
  </si>
  <si>
    <t>Feb</t>
  </si>
  <si>
    <t>Mar</t>
  </si>
  <si>
    <t>Q1</t>
  </si>
  <si>
    <t>Apr</t>
  </si>
  <si>
    <t>Jun</t>
  </si>
  <si>
    <t>Q2</t>
  </si>
  <si>
    <t>Jul</t>
  </si>
  <si>
    <t>Aug</t>
  </si>
  <si>
    <t>Sep</t>
  </si>
  <si>
    <t>Q3</t>
  </si>
  <si>
    <t>Oct</t>
  </si>
  <si>
    <t>Nov</t>
  </si>
  <si>
    <t>Dec</t>
  </si>
  <si>
    <t>Q4</t>
  </si>
  <si>
    <t>Jan_2025</t>
  </si>
  <si>
    <t>Jan_2026</t>
  </si>
  <si>
    <t>Total_2025</t>
  </si>
  <si>
    <t>Change</t>
  </si>
  <si>
    <t>% Change</t>
  </si>
  <si>
    <t>Other Goods</t>
  </si>
  <si>
    <t>Total Goods</t>
  </si>
  <si>
    <t>Chemicals &amp; Rubber Products</t>
  </si>
  <si>
    <t>Metal &amp; Metal Products</t>
  </si>
  <si>
    <t>Textiles &amp; Footwear</t>
  </si>
  <si>
    <t>% Contribution</t>
  </si>
  <si>
    <t>Feb_2026</t>
  </si>
  <si>
    <t>Plastic &amp; Plastic  Products</t>
  </si>
  <si>
    <t>Textiles</t>
  </si>
  <si>
    <t>Flow Type</t>
  </si>
  <si>
    <t>Imports</t>
  </si>
  <si>
    <t>Total</t>
  </si>
  <si>
    <t>Partner\HS</t>
  </si>
  <si>
    <t>Other SADC</t>
  </si>
  <si>
    <t>Other Asia</t>
  </si>
  <si>
    <t>Other Africa</t>
  </si>
  <si>
    <t>Other EU</t>
  </si>
  <si>
    <t>Rest of the World</t>
  </si>
  <si>
    <t>UK</t>
  </si>
  <si>
    <t>USA</t>
  </si>
  <si>
    <t xml:space="preserve">Textiles </t>
  </si>
  <si>
    <t>Hong Kong</t>
  </si>
  <si>
    <t>UAE</t>
  </si>
  <si>
    <t xml:space="preserve"> </t>
  </si>
  <si>
    <t>Total Non-Diamond Imports</t>
  </si>
  <si>
    <t>Top 50 Imported Non-Diamond Goods</t>
  </si>
  <si>
    <t>Other Non-Diamond Imports Goods</t>
  </si>
  <si>
    <t>Diamond Imports</t>
  </si>
  <si>
    <t>Total Imports</t>
  </si>
  <si>
    <t>Rank</t>
  </si>
  <si>
    <t>HS Code</t>
  </si>
  <si>
    <t>Description</t>
  </si>
  <si>
    <t>BW Pula (Million)</t>
  </si>
  <si>
    <t>Period</t>
  </si>
  <si>
    <t>Total Non-Diamond Exports</t>
  </si>
  <si>
    <t>Top 50 Exported Non-Diamond Goods</t>
  </si>
  <si>
    <t>Other Non-Diamond Exports Goods</t>
  </si>
  <si>
    <t>Diamond Exports</t>
  </si>
  <si>
    <t>Electrical energy</t>
  </si>
  <si>
    <t>Other medicaments consisting of mixed or unmixed products for therapeutic or prophylactic uses</t>
  </si>
  <si>
    <t>Other Portland cement</t>
  </si>
  <si>
    <t>Other</t>
  </si>
  <si>
    <t>Other Beer made from malt</t>
  </si>
  <si>
    <t>Dried Maize (Corn) kernels or grains fit for human consumption, not further prepared or processed and not packaged as seeds (excluding pop corn (ZEA MAYS EVERTA))</t>
  </si>
  <si>
    <t>Other, double-cab, of a vehicle mass not exceeding 2 000 kg or a G.V.M. not exceeding 3 500 kg, or of a mass not exceeding 1 600 kg or a G.V.M. not exceeding 3 500 kg per chassis fitted with a cab</t>
  </si>
  <si>
    <t>Under parts of aeroplanes, helicopters or unmanned aircraft</t>
  </si>
  <si>
    <t>Semi-milled or wholly milled rice, whether or not polished or glazed</t>
  </si>
  <si>
    <t>Other Static converters</t>
  </si>
  <si>
    <t>Sunflower-seed or safflower oil and fractions thereof,  Marketed and supplied for use in the process of cooking food</t>
  </si>
  <si>
    <t>Other (Maize (Corn))</t>
  </si>
  <si>
    <t>Other Beauty or make-up preparations and preparations for the care of the skin (other than medicaments), including sunscreen or sun tan preparations</t>
  </si>
  <si>
    <t>Cane sugar specified in Subheading Note 2 to this Chapter</t>
  </si>
  <si>
    <t>Oil-cake and other solid residues, whether or not ground or in the form of pellets, resulting from the extraction of soya-bean oil</t>
  </si>
  <si>
    <t>Coniferous Wood sawn or chipped lengthwise,  sliced or peeled, whether or not planed, sanded or finger-jointed,  of a thickness exceeding 6 mm, Of pine (Pinus spp.)</t>
  </si>
  <si>
    <t>Other clothing accessories</t>
  </si>
  <si>
    <t>Other Butanes, Liquefied</t>
  </si>
  <si>
    <t>Other (of Wheat (excluding durum wheat) and Meslin )</t>
  </si>
  <si>
    <t>Other Structures and parts of structures</t>
  </si>
  <si>
    <t>Other spices</t>
  </si>
  <si>
    <t>New pneumatic tyres, of rubber, of a kind used on construction, mining or industrial handling vehicles and machines, having a rim size of 91 cm or more</t>
  </si>
  <si>
    <t>Other portable automatic data processing machines, of a mass not exceeding 10 kg, consisting of at least a central processing unit, a keyboard and a display</t>
  </si>
  <si>
    <t xml:space="preserve">Other Sugar confectionery (including white chocolate), not containing cocoa </t>
  </si>
  <si>
    <t xml:space="preserve">Other  non-alcoholic beverages, not including fruit or vegetable juices of heading  20.09) </t>
  </si>
  <si>
    <t>Ammonium nitrate, whether or not in aqueous solution</t>
  </si>
  <si>
    <t>Mixtures of  Fruit juices</t>
  </si>
  <si>
    <t>Other mayonnaise</t>
  </si>
  <si>
    <t>Other (cereals (other than maize (corn), in grain form or in the form of flakes or other worked grains (except flour, groats and meal), pre-cooked or otherwise prepared, not  elsewhere specified or included)</t>
  </si>
  <si>
    <t>Other tamping machines and road rollers</t>
  </si>
  <si>
    <t>Toilet paper</t>
  </si>
  <si>
    <t>03057110</t>
  </si>
  <si>
    <t>02023090</t>
  </si>
  <si>
    <t>Disodium carbonate</t>
  </si>
  <si>
    <t>Other (boneless meat of bovine animals, frozen)</t>
  </si>
  <si>
    <t>Other Salt, pure sodium chloride or sea water</t>
  </si>
  <si>
    <t>Vaccines for veterinary medicine</t>
  </si>
  <si>
    <t>Tubes, pipes and hoses, rigid, Of polymers of vinyl chloride</t>
  </si>
  <si>
    <t>Other Toilet linen and kitchen linen, of terry towelling or similar terry fabrics, of cotton</t>
  </si>
  <si>
    <t>Other aluminium waste and scrap</t>
  </si>
  <si>
    <t>Bituminous coal</t>
  </si>
  <si>
    <t>Other lead-acid, of a kind used for starting piston engines</t>
  </si>
  <si>
    <t>Transmission shafts (including cam shafts and crank shafts) and cranks</t>
  </si>
  <si>
    <t>Other coal</t>
  </si>
  <si>
    <t>Other blankets and travelling rugs</t>
  </si>
  <si>
    <t>Building blocks and bricks</t>
  </si>
  <si>
    <t>Other Cigarettes containing tobacco</t>
  </si>
  <si>
    <t>Dried, whether or not salted but not smoked</t>
  </si>
  <si>
    <t>Containing indentations, ribs, grooves or other deformations produced during the rolling process or twisted after rolling</t>
  </si>
  <si>
    <t>Reservoirs, tanks, vats and similar containers, of a capacity exceeding 300 li</t>
  </si>
  <si>
    <t>Tobacco, partly or wholly stemmed or stripped</t>
  </si>
  <si>
    <t>Other angles, shapes and sections, not further worked than hot-rolled, hot-drawn or extruded</t>
  </si>
  <si>
    <t>Personal effects, new or used</t>
  </si>
  <si>
    <t>Shuttle cars for use in underground mines; low construction flame-proof vehicles, equipped with control mechanisms both in the front and at the rear, for use in underground mines</t>
  </si>
  <si>
    <t>Fittings</t>
  </si>
  <si>
    <t>Clothing, clothing accessories, footwear and headgear</t>
  </si>
  <si>
    <t>Maize meal not further processed other than by the addition of minerals and vitamins not exceeding 1 per cent by mass of the final product, solely for the purpose of increasing the nutritional value</t>
  </si>
  <si>
    <t>Track suits, Of cotton</t>
  </si>
  <si>
    <t>Contribution (%) Against Total Non-Diamonds Imports</t>
  </si>
  <si>
    <t>Contribution (%) Against Total Imports</t>
  </si>
  <si>
    <t>Contribution (%) Against Total Non-Diamonds Exports</t>
  </si>
  <si>
    <t>Contribution (%) Against Total Exports</t>
  </si>
  <si>
    <t>Other, electric conductors, for a voltagenot exceeding 1000V</t>
  </si>
  <si>
    <t xml:space="preserve">Other Parts suitable for use solely or principally with the machinery of heading 84.26, 84.29 or 84.30 </t>
  </si>
  <si>
    <t>Other vehicles, with only spark-ignition internal combustion piston engine, of a cylinder capacity exceeding 1500 cc but not exceeding 3 000 cc:</t>
  </si>
  <si>
    <t>Other parts and accessories of the motor vehicles</t>
  </si>
  <si>
    <t xml:space="preserve">Other vehicles, with only spark-ignition internal combustion piston engine of a cylinder capacity exceeding 1000 cc but not exceeding 1500 cc </t>
  </si>
  <si>
    <t>Other machines for the reception, conversion and transmission or regeneration of voice, images or other data, including switching and routing apparatus</t>
  </si>
  <si>
    <t>Other organic surface-active agents(other than soap)</t>
  </si>
  <si>
    <t>09109900</t>
  </si>
  <si>
    <t>Other motor vehicles for the transport of goods dumpers designed for off-highway use</t>
  </si>
  <si>
    <t xml:space="preserve">Other electric conductors, for a voltage not exceeding 1000V fitted with connectors </t>
  </si>
  <si>
    <t>Other furniture of other materials, including cane, osier, bamboo or similar materials</t>
  </si>
  <si>
    <t xml:space="preserve">Other motor vehicles for the transport of goods, dumpers designed for off-highway use </t>
  </si>
  <si>
    <t>Other semi-finished products or iron or non-alloy steel, containing by weight. less than 0,25 per cent of carbon</t>
  </si>
  <si>
    <t>Other refined copper</t>
  </si>
  <si>
    <t xml:space="preserve">Other co-axial cable and other co-axial electric conductors </t>
  </si>
  <si>
    <t>Other, of a cylinder capacity exceeding 1500 cc but not exceeding 3 000 cc</t>
  </si>
  <si>
    <t>Other special purpose motor vehicles</t>
  </si>
  <si>
    <t>Other mechanical shovels, excavators and shovel loaders</t>
  </si>
  <si>
    <t>Other carboys, bottles, flasks and similar articles</t>
  </si>
  <si>
    <t xml:space="preserve">Other parts suitable for use solely or principally with the machinery of  machinery of heading 84.28 </t>
  </si>
  <si>
    <t>Other mixtures of chemical products and preparations of the chemical or allied industries (including those consisting of mixtures of 
natural products), not elsewhere specified or included</t>
  </si>
  <si>
    <t>Mixtures of odoriferous substance and mixtures (including alcoholic solutions) with a basis of one or more of these substances of a kind used in the food or drink industries</t>
  </si>
  <si>
    <t>Other front-end shovel loaders</t>
  </si>
  <si>
    <t xml:space="preserve">Other vehicles, with only spark-ignition internal combustion piston engine of a cylinder capacity exceeding 1 000 cc but not exceeding 1 500 cc </t>
  </si>
  <si>
    <t>Instruments and apparatus for measuring or checking the flow or level of liquids</t>
  </si>
  <si>
    <t>Other, other monitors not incorporating television reception apparatus; reception apparatus for television</t>
  </si>
  <si>
    <t>Other, smartphones</t>
  </si>
  <si>
    <t>Road tractors for semi-trailers, of a vehicle mass exceeding 1 600 kg</t>
  </si>
  <si>
    <t>Other - Medicaments (excluding goods of heading 30.02, 30.05 or 30.06) consisting of two or more constituents which have been mixed together for therapeutic or prophylactic uses, not put up in measured doses or in forms or packings for retail sale</t>
  </si>
  <si>
    <t>Difference as %</t>
  </si>
  <si>
    <t>Imports (CIF)</t>
  </si>
  <si>
    <t>As at January 2026 Digest (P Million)</t>
  </si>
  <si>
    <t>Rail Transport</t>
  </si>
  <si>
    <t>Road Transport</t>
  </si>
  <si>
    <t>Air Transport</t>
  </si>
  <si>
    <t>As at February 2026 Digest (P Million)</t>
  </si>
  <si>
    <t>Difference (P Million)</t>
  </si>
  <si>
    <t>Mode of Transport</t>
  </si>
  <si>
    <t>Border Post</t>
  </si>
  <si>
    <t>Kazungula Bridge</t>
  </si>
  <si>
    <t>Martins Drift</t>
  </si>
  <si>
    <t>Mamuno Border Post</t>
  </si>
  <si>
    <t>Ramokgwebana Border Post</t>
  </si>
  <si>
    <t>Pioneer Gate</t>
  </si>
  <si>
    <t>Copper and articles thereof</t>
  </si>
  <si>
    <t>Electrical machinery and equipment and parts thereof; sound recorders and reproducers; television image and sound recorders and reproducers, parts and accessories of such articles</t>
  </si>
  <si>
    <t>Inorganic chemicals; organic and inorganic compounds of precious metals; of rare earth metals, of radio-active elements and of isotopes</t>
  </si>
  <si>
    <t>Nuclear reactors, boilers, machinery and mechanical appliances; parts thereof</t>
  </si>
  <si>
    <t>Vehicles; other than railway or tramway rolling stock, and parts and accessories thereof</t>
  </si>
  <si>
    <t>Iron or steel articles</t>
  </si>
  <si>
    <t>Plastics and articles thereof</t>
  </si>
  <si>
    <t>Mineral fuels, mineral oils and products of their distillation; bituminous substances; mineral waxes</t>
  </si>
  <si>
    <t>Chapter</t>
  </si>
  <si>
    <t xml:space="preserve">Other, vaccines, toxins, cultures of micro-organisms (excluding yeasts) and similar products </t>
  </si>
  <si>
    <t>Table A: Data Revision:   January 2026 (Million Pula)</t>
  </si>
  <si>
    <t>Other fermented apple or pear beverages, unfortified, with an alcoholic strength of atleast 2.5% &lt; 15%</t>
  </si>
  <si>
    <r>
      <t>Parts of machinery</t>
    </r>
    <r>
      <rPr>
        <sz val="11"/>
        <color theme="1"/>
        <rFont val="Calibri"/>
        <family val="2"/>
        <scheme val="minor"/>
      </rPr>
      <t> used for sorting, screening, separating, washing, crushing, grinding, mixing, or kneading earth, stone, ores, or other mineral substances</t>
    </r>
    <r>
      <rPr>
        <sz val="12"/>
        <color rgb="FF0A0A0A"/>
        <rFont val="Arial"/>
        <family val="2"/>
      </rPr>
      <t>.</t>
    </r>
  </si>
  <si>
    <t>Smartphones designed for use when carried in the hand or by the person</t>
  </si>
  <si>
    <t xml:space="preserve">Parts for boring or sinking machinery </t>
  </si>
  <si>
    <t xml:space="preserve">Other articles of plastics and articles of other materials </t>
  </si>
  <si>
    <t>Distillate fuel</t>
  </si>
  <si>
    <t>Petrol</t>
  </si>
  <si>
    <t xml:space="preserve">Other parts and accessories of the motor vehicles </t>
  </si>
  <si>
    <t>Copper ores &amp; concentrates</t>
  </si>
  <si>
    <t>Ignition wiring sets &amp; other wiring sets of a kind used in vehicles, aircraft or ships</t>
  </si>
  <si>
    <t xml:space="preserve">Other parts suitable for use solely or principally with the of machinery </t>
  </si>
  <si>
    <t>Trade by Mode of Transport – February 2026 (Million Pula)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</si>
</sst>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_);[Red]\(#,##0.0\)"/>
    <numFmt numFmtId="165" formatCode="0.0"/>
    <numFmt numFmtId="166" formatCode="#,##0.0"/>
    <numFmt numFmtId="167" formatCode="_(* #,##0_);_(* \(#,##0\);_(* &quot;-&quot;??_);_(@_)"/>
    <numFmt numFmtId="168" formatCode="#,##0.0_ ;[Red]\(#,##0.0\ \)"/>
    <numFmt numFmtId="169" formatCode="_(* #,##0.0_);_(* \(#,##0.0\);_(* &quot;-&quot;??_);_(@_)"/>
    <numFmt numFmtId="170" formatCode="#,##0.0_);\(#,##0.0\)"/>
    <numFmt numFmtId="171" formatCode="#,##0.000000000_);[Red]\(#,##0.000000000\)"/>
  </numFmts>
  <fonts count="10">
    <font>
      <sz val="11"/>
      <color theme="1"/>
      <name val="Calibri"/>
      <family val="2"/>
      <scheme val="minor"/>
    </font>
    <font>
      <b/>
      <sz val="8"/>
      <color theme="1"/>
      <name val="Century Gothic"/>
      <family val="2"/>
    </font>
    <font>
      <sz val="8"/>
      <color theme="1"/>
      <name val="Century Gothic"/>
      <family val="2"/>
    </font>
    <font>
      <sz val="11"/>
      <color theme="1"/>
      <name val="Calibri"/>
      <family val="2"/>
      <scheme val="minor"/>
    </font>
    <font>
      <sz val="8"/>
      <color theme="1"/>
      <name val="Calibri"/>
      <family val="2"/>
      <scheme val="minor"/>
    </font>
    <font>
      <sz val="9"/>
      <color theme="1"/>
      <name val="Century Gothic"/>
      <family val="2"/>
    </font>
    <font>
      <b/>
      <sz val="9"/>
      <color theme="1"/>
      <name val="Century Gothic"/>
      <family val="2"/>
    </font>
    <font>
      <sz val="10"/>
      <color rgb="FF000000"/>
      <name val="Century Gothic"/>
      <charset val="134"/>
    </font>
    <font>
      <sz val="12"/>
      <color rgb="FF0A0A0A"/>
      <name val="Arial"/>
      <family val="2"/>
    </font>
    <font>
      <b/>
      <sz val="12"/>
      <color theme="1"/>
      <name val="Century Gothic"/>
      <family val="2"/>
    </font>
  </fonts>
  <fills count="2">
    <fill>
      <patternFill patternType="none"/>
    </fill>
    <fill>
      <patternFill patternType="gray125"/>
    </fill>
  </fills>
  <borders count="10">
    <border>
      <left/>
      <right/>
      <top/>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indexed="64"/>
      </right>
      <top/>
      <bottom/>
      <diagonal/>
    </border>
    <border>
      <left style="thin">
        <color auto="1"/>
      </left>
      <right style="thin">
        <color indexed="64"/>
      </right>
      <top style="thin">
        <color auto="1"/>
      </top>
      <bottom style="thin">
        <color indexed="64"/>
      </bottom>
      <diagonal/>
    </border>
    <border>
      <left/>
      <right style="thin">
        <color auto="1"/>
      </right>
      <top style="thin">
        <color auto="1"/>
      </top>
      <bottom/>
      <diagonal/>
    </border>
  </borders>
  <cellStyleXfs count="2">
    <xf numFmtId="0" fontId="0" fillId="0" borderId="0"/>
    <xf numFmtId="43" fontId="3" fillId="0" borderId="0" applyFont="0" applyFill="0" applyBorder="0" applyAlignment="0" applyProtection="0"/>
  </cellStyleXfs>
  <cellXfs count="111">
    <xf numFmtId="0" fontId="0" fillId="0" borderId="0" xfId="0"/>
    <xf numFmtId="0" fontId="1" fillId="0" borderId="1" xfId="0" applyFont="1" applyBorder="1" applyAlignment="1">
      <alignment wrapText="1"/>
    </xf>
    <xf numFmtId="0" fontId="1" fillId="0" borderId="1" xfId="0" applyFont="1" applyBorder="1" applyAlignment="1">
      <alignment horizontal="right" wrapText="1"/>
    </xf>
    <xf numFmtId="0" fontId="2" fillId="0" borderId="0" xfId="0" applyFont="1"/>
    <xf numFmtId="0" fontId="1" fillId="0" borderId="1" xfId="0" applyFont="1" applyBorder="1"/>
    <xf numFmtId="38" fontId="2" fillId="0" borderId="0" xfId="0" applyNumberFormat="1" applyFont="1"/>
    <xf numFmtId="38" fontId="1" fillId="0" borderId="1" xfId="0" applyNumberFormat="1" applyFont="1" applyBorder="1"/>
    <xf numFmtId="0" fontId="2" fillId="0" borderId="2" xfId="0" applyFont="1" applyBorder="1"/>
    <xf numFmtId="38" fontId="2" fillId="0" borderId="2" xfId="0" applyNumberFormat="1" applyFont="1" applyBorder="1"/>
    <xf numFmtId="164" fontId="1" fillId="0" borderId="1" xfId="0" applyNumberFormat="1" applyFont="1" applyBorder="1" applyAlignment="1">
      <alignment horizontal="right" wrapText="1"/>
    </xf>
    <xf numFmtId="164" fontId="2" fillId="0" borderId="0" xfId="0" applyNumberFormat="1" applyFont="1"/>
    <xf numFmtId="164" fontId="2" fillId="0" borderId="2" xfId="0" applyNumberFormat="1" applyFont="1" applyBorder="1"/>
    <xf numFmtId="164" fontId="1" fillId="0" borderId="1" xfId="0" applyNumberFormat="1" applyFont="1" applyBorder="1"/>
    <xf numFmtId="0" fontId="1" fillId="0" borderId="0" xfId="0" applyFont="1"/>
    <xf numFmtId="164" fontId="1" fillId="0" borderId="0" xfId="0" applyNumberFormat="1" applyFont="1"/>
    <xf numFmtId="0" fontId="1" fillId="0" borderId="2" xfId="0" applyFont="1" applyBorder="1"/>
    <xf numFmtId="164" fontId="1" fillId="0" borderId="2" xfId="0" applyNumberFormat="1" applyFont="1" applyBorder="1"/>
    <xf numFmtId="0" fontId="1" fillId="0" borderId="1" xfId="0" applyFont="1" applyBorder="1" applyAlignment="1">
      <alignment textRotation="90" wrapText="1"/>
    </xf>
    <xf numFmtId="0" fontId="1" fillId="0" borderId="3" xfId="0" applyFont="1" applyBorder="1" applyAlignment="1">
      <alignment horizontal="left"/>
    </xf>
    <xf numFmtId="0" fontId="1" fillId="0" borderId="0" xfId="0" applyFont="1" applyBorder="1"/>
    <xf numFmtId="0" fontId="1" fillId="0" borderId="3" xfId="0" applyFont="1" applyBorder="1"/>
    <xf numFmtId="165" fontId="2" fillId="0" borderId="0" xfId="0" applyNumberFormat="1" applyFont="1" applyBorder="1"/>
    <xf numFmtId="165" fontId="2" fillId="0" borderId="2" xfId="0" applyNumberFormat="1" applyFont="1" applyBorder="1"/>
    <xf numFmtId="165" fontId="2" fillId="0" borderId="3" xfId="0" applyNumberFormat="1" applyFont="1" applyBorder="1"/>
    <xf numFmtId="0" fontId="1" fillId="0" borderId="1" xfId="0" applyFont="1" applyBorder="1" applyAlignment="1">
      <alignment horizontal="right" textRotation="90" wrapText="1"/>
    </xf>
    <xf numFmtId="165" fontId="2" fillId="0" borderId="0" xfId="0" applyNumberFormat="1" applyFont="1"/>
    <xf numFmtId="0" fontId="2" fillId="0" borderId="0" xfId="0" applyFont="1" applyBorder="1"/>
    <xf numFmtId="164" fontId="2" fillId="0" borderId="3" xfId="0" applyNumberFormat="1" applyFont="1" applyBorder="1"/>
    <xf numFmtId="0" fontId="1" fillId="0" borderId="4" xfId="0" applyFont="1" applyBorder="1"/>
    <xf numFmtId="0" fontId="1" fillId="0" borderId="4" xfId="0" applyFont="1" applyBorder="1" applyAlignment="1">
      <alignment textRotation="90" wrapText="1"/>
    </xf>
    <xf numFmtId="0" fontId="4" fillId="0" borderId="0" xfId="0" applyFont="1"/>
    <xf numFmtId="3" fontId="2" fillId="0" borderId="0" xfId="0" applyNumberFormat="1" applyFont="1"/>
    <xf numFmtId="3" fontId="1" fillId="0" borderId="1" xfId="0" applyNumberFormat="1" applyFont="1" applyBorder="1"/>
    <xf numFmtId="3" fontId="2" fillId="0" borderId="2" xfId="0" applyNumberFormat="1" applyFont="1" applyBorder="1"/>
    <xf numFmtId="0" fontId="2" fillId="0" borderId="7" xfId="0" applyFont="1" applyBorder="1"/>
    <xf numFmtId="0" fontId="2" fillId="0" borderId="6" xfId="0" applyFont="1" applyBorder="1"/>
    <xf numFmtId="166" fontId="2" fillId="0" borderId="0" xfId="0" applyNumberFormat="1" applyFont="1" applyBorder="1"/>
    <xf numFmtId="166" fontId="2" fillId="0" borderId="7" xfId="0" applyNumberFormat="1" applyFont="1" applyBorder="1"/>
    <xf numFmtId="0" fontId="1" fillId="0" borderId="9" xfId="0" applyFont="1" applyBorder="1"/>
    <xf numFmtId="166" fontId="1" fillId="0" borderId="1" xfId="0" applyNumberFormat="1" applyFont="1" applyBorder="1"/>
    <xf numFmtId="166" fontId="1" fillId="0" borderId="4" xfId="0" applyNumberFormat="1" applyFont="1" applyBorder="1"/>
    <xf numFmtId="166" fontId="1" fillId="0" borderId="2" xfId="0" applyNumberFormat="1" applyFont="1" applyBorder="1"/>
    <xf numFmtId="166" fontId="1" fillId="0" borderId="6" xfId="0" applyNumberFormat="1" applyFont="1" applyBorder="1"/>
    <xf numFmtId="166" fontId="2" fillId="0" borderId="2" xfId="0" applyNumberFormat="1" applyFont="1" applyBorder="1"/>
    <xf numFmtId="166" fontId="2" fillId="0" borderId="6" xfId="0" applyNumberFormat="1" applyFont="1" applyBorder="1"/>
    <xf numFmtId="0" fontId="2" fillId="0" borderId="0" xfId="0" applyFont="1" applyAlignment="1">
      <alignment wrapText="1"/>
    </xf>
    <xf numFmtId="165" fontId="1" fillId="0" borderId="1" xfId="0" applyNumberFormat="1" applyFont="1" applyBorder="1"/>
    <xf numFmtId="166" fontId="2" fillId="0" borderId="0" xfId="0" applyNumberFormat="1" applyFont="1"/>
    <xf numFmtId="0" fontId="2" fillId="0" borderId="0" xfId="0" applyFont="1"/>
    <xf numFmtId="3" fontId="2" fillId="0" borderId="0" xfId="0" applyNumberFormat="1" applyFont="1"/>
    <xf numFmtId="165" fontId="2" fillId="0" borderId="0" xfId="0" applyNumberFormat="1" applyFont="1"/>
    <xf numFmtId="0" fontId="2" fillId="0" borderId="0" xfId="0" applyFont="1"/>
    <xf numFmtId="167" fontId="2" fillId="0" borderId="0" xfId="1" applyNumberFormat="1" applyFont="1"/>
    <xf numFmtId="0" fontId="1" fillId="0" borderId="0" xfId="0" applyFont="1"/>
    <xf numFmtId="0" fontId="1" fillId="0" borderId="8" xfId="0" applyFont="1" applyBorder="1" applyAlignment="1">
      <alignment wrapText="1"/>
    </xf>
    <xf numFmtId="0" fontId="1" fillId="0" borderId="8" xfId="0" applyFont="1" applyBorder="1" applyAlignment="1">
      <alignment horizontal="center" wrapText="1"/>
    </xf>
    <xf numFmtId="167" fontId="1" fillId="0" borderId="8" xfId="1" applyNumberFormat="1" applyFont="1" applyBorder="1" applyAlignment="1">
      <alignment horizontal="right" textRotation="90" wrapText="1"/>
    </xf>
    <xf numFmtId="167" fontId="1" fillId="0" borderId="8" xfId="1" applyNumberFormat="1" applyFont="1" applyBorder="1" applyAlignment="1">
      <alignment horizontal="right" wrapText="1"/>
    </xf>
    <xf numFmtId="0" fontId="2" fillId="0" borderId="8" xfId="0" applyFont="1" applyBorder="1"/>
    <xf numFmtId="0" fontId="2" fillId="0" borderId="8" xfId="0" applyFont="1" applyBorder="1" applyAlignment="1">
      <alignment wrapText="1"/>
    </xf>
    <xf numFmtId="0" fontId="1" fillId="0" borderId="8" xfId="0" applyFont="1" applyBorder="1"/>
    <xf numFmtId="0" fontId="0" fillId="0" borderId="0" xfId="0"/>
    <xf numFmtId="167" fontId="2" fillId="0" borderId="0" xfId="1" applyNumberFormat="1" applyFont="1" applyBorder="1"/>
    <xf numFmtId="0" fontId="2" fillId="0" borderId="8" xfId="0" quotePrefix="1" applyFont="1" applyBorder="1"/>
    <xf numFmtId="0" fontId="2" fillId="0" borderId="8" xfId="0" quotePrefix="1" applyFont="1" applyBorder="1" applyAlignment="1">
      <alignment horizontal="right"/>
    </xf>
    <xf numFmtId="165" fontId="2" fillId="0" borderId="8" xfId="1" applyNumberFormat="1" applyFont="1" applyBorder="1"/>
    <xf numFmtId="165" fontId="1" fillId="0" borderId="8" xfId="0" applyNumberFormat="1" applyFont="1" applyBorder="1" applyAlignment="1">
      <alignment horizontal="right" textRotation="90" wrapText="1"/>
    </xf>
    <xf numFmtId="165" fontId="2" fillId="0" borderId="8" xfId="0" applyNumberFormat="1" applyFont="1" applyBorder="1"/>
    <xf numFmtId="165" fontId="1" fillId="0" borderId="8" xfId="0" applyNumberFormat="1" applyFont="1" applyBorder="1"/>
    <xf numFmtId="0" fontId="1" fillId="0" borderId="8" xfId="0" applyFont="1" applyBorder="1" applyAlignment="1">
      <alignment horizontal="right" textRotation="90" wrapText="1"/>
    </xf>
    <xf numFmtId="0" fontId="2" fillId="0" borderId="8" xfId="0" applyFont="1" applyFill="1" applyBorder="1"/>
    <xf numFmtId="0" fontId="1" fillId="0" borderId="8" xfId="0" applyFont="1" applyBorder="1" applyAlignment="1"/>
    <xf numFmtId="0" fontId="1" fillId="0" borderId="8" xfId="0" applyFont="1" applyBorder="1" applyAlignment="1">
      <alignment textRotation="90" wrapText="1"/>
    </xf>
    <xf numFmtId="168" fontId="2" fillId="0" borderId="8" xfId="0" applyNumberFormat="1" applyFont="1" applyBorder="1" applyAlignment="1">
      <alignment horizontal="right"/>
    </xf>
    <xf numFmtId="0" fontId="0" fillId="0" borderId="0" xfId="0"/>
    <xf numFmtId="0" fontId="5" fillId="0" borderId="0" xfId="0" applyFont="1"/>
    <xf numFmtId="166" fontId="1" fillId="0" borderId="8" xfId="0" applyNumberFormat="1" applyFont="1" applyBorder="1" applyAlignment="1">
      <alignment horizontal="right" wrapText="1"/>
    </xf>
    <xf numFmtId="0" fontId="5" fillId="0" borderId="8" xfId="0" applyFont="1" applyBorder="1"/>
    <xf numFmtId="0" fontId="6" fillId="0" borderId="8" xfId="0" applyFont="1" applyBorder="1"/>
    <xf numFmtId="166" fontId="2" fillId="0" borderId="8" xfId="0" applyNumberFormat="1" applyFont="1" applyBorder="1"/>
    <xf numFmtId="166" fontId="1" fillId="0" borderId="8" xfId="0" applyNumberFormat="1" applyFont="1" applyBorder="1"/>
    <xf numFmtId="169" fontId="2" fillId="0" borderId="8" xfId="1" applyNumberFormat="1" applyFont="1" applyBorder="1"/>
    <xf numFmtId="169" fontId="1" fillId="0" borderId="8" xfId="1" applyNumberFormat="1" applyFont="1" applyBorder="1"/>
    <xf numFmtId="0" fontId="5" fillId="0" borderId="0" xfId="0" applyFont="1" applyAlignment="1">
      <alignment wrapText="1"/>
    </xf>
    <xf numFmtId="0" fontId="5" fillId="0" borderId="8" xfId="0" applyFont="1" applyBorder="1" applyAlignment="1">
      <alignment horizontal="center"/>
    </xf>
    <xf numFmtId="0" fontId="2" fillId="0" borderId="0" xfId="0" applyFont="1" applyBorder="1" applyAlignment="1">
      <alignment wrapText="1"/>
    </xf>
    <xf numFmtId="0" fontId="1" fillId="0" borderId="8" xfId="0" applyFont="1" applyBorder="1" applyAlignment="1">
      <alignment horizontal="center" wrapText="1"/>
    </xf>
    <xf numFmtId="0" fontId="1" fillId="0" borderId="8" xfId="0" applyFont="1" applyBorder="1" applyAlignment="1">
      <alignment horizontal="right" wrapText="1"/>
    </xf>
    <xf numFmtId="0" fontId="5" fillId="0" borderId="8" xfId="0" applyFont="1" applyBorder="1" applyAlignment="1">
      <alignment wrapText="1"/>
    </xf>
    <xf numFmtId="170" fontId="5" fillId="0" borderId="8" xfId="0" applyNumberFormat="1" applyFont="1" applyBorder="1"/>
    <xf numFmtId="165" fontId="5" fillId="0" borderId="8" xfId="0" applyNumberFormat="1" applyFont="1" applyBorder="1" applyAlignment="1"/>
    <xf numFmtId="0" fontId="6" fillId="0" borderId="8" xfId="0" applyFont="1" applyBorder="1" applyAlignment="1">
      <alignment wrapText="1"/>
    </xf>
    <xf numFmtId="170" fontId="6" fillId="0" borderId="8" xfId="0" applyNumberFormat="1" applyFont="1" applyBorder="1"/>
    <xf numFmtId="165" fontId="6" fillId="0" borderId="8" xfId="0" applyNumberFormat="1" applyFont="1" applyBorder="1" applyAlignment="1"/>
    <xf numFmtId="0" fontId="6" fillId="0" borderId="8" xfId="0" applyFont="1" applyBorder="1" applyAlignment="1">
      <alignment horizontal="center"/>
    </xf>
    <xf numFmtId="170" fontId="6" fillId="0" borderId="8" xfId="1" applyNumberFormat="1" applyFont="1" applyBorder="1" applyAlignment="1"/>
    <xf numFmtId="3" fontId="0" fillId="0" borderId="0" xfId="0" applyNumberFormat="1"/>
    <xf numFmtId="0" fontId="2" fillId="0" borderId="8" xfId="0" applyFont="1" applyBorder="1" applyAlignment="1">
      <alignment horizontal="center"/>
    </xf>
    <xf numFmtId="164" fontId="2" fillId="0" borderId="0" xfId="0" applyNumberFormat="1" applyFont="1"/>
    <xf numFmtId="166" fontId="1" fillId="0" borderId="8" xfId="0" applyNumberFormat="1" applyFont="1" applyBorder="1" applyAlignment="1">
      <alignment wrapText="1"/>
    </xf>
    <xf numFmtId="171" fontId="0" fillId="0" borderId="0" xfId="0" applyNumberFormat="1"/>
    <xf numFmtId="164" fontId="7" fillId="0" borderId="0" xfId="0" applyNumberFormat="1" applyFont="1"/>
    <xf numFmtId="169" fontId="2" fillId="0" borderId="0" xfId="1" applyNumberFormat="1" applyFont="1"/>
    <xf numFmtId="166" fontId="1" fillId="0" borderId="1" xfId="0" applyNumberFormat="1" applyFont="1" applyFill="1" applyBorder="1"/>
    <xf numFmtId="0" fontId="9" fillId="0" borderId="0" xfId="0" applyFont="1"/>
    <xf numFmtId="0" fontId="1" fillId="0" borderId="8" xfId="0" applyFont="1" applyBorder="1" applyAlignment="1">
      <alignment horizontal="center" wrapText="1"/>
    </xf>
    <xf numFmtId="0" fontId="1" fillId="0" borderId="0" xfId="0" applyFont="1" applyBorder="1" applyAlignment="1">
      <alignment horizontal="left"/>
    </xf>
    <xf numFmtId="0" fontId="1" fillId="0" borderId="3" xfId="0" applyFont="1" applyBorder="1" applyAlignment="1">
      <alignment horizontal="center"/>
    </xf>
    <xf numFmtId="0" fontId="1" fillId="0" borderId="9" xfId="0" applyFont="1" applyBorder="1" applyAlignment="1">
      <alignment horizontal="center"/>
    </xf>
    <xf numFmtId="166" fontId="1" fillId="0" borderId="5" xfId="0" applyNumberFormat="1" applyFont="1" applyBorder="1" applyAlignment="1">
      <alignment horizontal="center"/>
    </xf>
    <xf numFmtId="166" fontId="1" fillId="0" borderId="4" xfId="0"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8"/>
  <sheetViews>
    <sheetView tabSelected="1" workbookViewId="0"/>
  </sheetViews>
  <sheetFormatPr defaultColWidth="8.7265625" defaultRowHeight="14.5"/>
  <cols>
    <col min="1" max="1" width="8.7265625" style="74"/>
    <col min="2" max="2" width="8.7265625" style="61"/>
    <col min="3" max="4" width="7" style="61" customWidth="1"/>
    <col min="5" max="5" width="7.54296875" style="61" customWidth="1"/>
    <col min="6" max="7" width="6.54296875" style="61" customWidth="1"/>
    <col min="8" max="8" width="8.54296875" style="61" customWidth="1"/>
    <col min="9" max="9" width="5.81640625" style="61" bestFit="1" customWidth="1"/>
    <col min="10" max="10" width="5.1796875" style="61" bestFit="1" customWidth="1"/>
    <col min="11" max="11" width="9" style="61" customWidth="1"/>
    <col min="12" max="13" width="4.453125" style="61" bestFit="1" customWidth="1"/>
    <col min="14" max="14" width="5.7265625" style="61" customWidth="1"/>
    <col min="15" max="16384" width="8.7265625" style="61"/>
  </cols>
  <sheetData>
    <row r="2" spans="2:14">
      <c r="B2" s="53" t="s">
        <v>226</v>
      </c>
      <c r="C2" s="53"/>
      <c r="D2" s="53"/>
      <c r="E2" s="53"/>
      <c r="F2" s="53"/>
      <c r="G2" s="53"/>
      <c r="H2" s="30"/>
      <c r="I2" s="30"/>
      <c r="J2" s="30"/>
      <c r="K2" s="30"/>
      <c r="L2" s="30"/>
      <c r="M2" s="30"/>
      <c r="N2" s="30"/>
    </row>
    <row r="3" spans="2:14">
      <c r="B3" s="30"/>
      <c r="C3" s="30"/>
      <c r="D3" s="30"/>
      <c r="E3" s="30"/>
      <c r="F3" s="30"/>
      <c r="G3" s="30"/>
      <c r="H3" s="30"/>
      <c r="I3" s="30"/>
      <c r="J3" s="30"/>
      <c r="K3" s="30"/>
      <c r="L3" s="30"/>
      <c r="M3" s="30"/>
      <c r="N3" s="30"/>
    </row>
    <row r="4" spans="2:14" ht="23.15" customHeight="1">
      <c r="B4" s="54" t="s">
        <v>105</v>
      </c>
      <c r="C4" s="105" t="s">
        <v>203</v>
      </c>
      <c r="D4" s="105"/>
      <c r="E4" s="105"/>
      <c r="F4" s="105" t="s">
        <v>207</v>
      </c>
      <c r="G4" s="105"/>
      <c r="H4" s="105"/>
      <c r="I4" s="105" t="s">
        <v>208</v>
      </c>
      <c r="J4" s="105"/>
      <c r="K4" s="105"/>
      <c r="L4" s="105" t="s">
        <v>201</v>
      </c>
      <c r="M4" s="105"/>
      <c r="N4" s="105"/>
    </row>
    <row r="5" spans="2:14" ht="61">
      <c r="B5" s="71" t="s">
        <v>43</v>
      </c>
      <c r="C5" s="72" t="s">
        <v>202</v>
      </c>
      <c r="D5" s="72" t="s">
        <v>10</v>
      </c>
      <c r="E5" s="72" t="s">
        <v>52</v>
      </c>
      <c r="F5" s="72" t="s">
        <v>202</v>
      </c>
      <c r="G5" s="72" t="s">
        <v>10</v>
      </c>
      <c r="H5" s="72" t="s">
        <v>52</v>
      </c>
      <c r="I5" s="72" t="s">
        <v>202</v>
      </c>
      <c r="J5" s="72" t="s">
        <v>10</v>
      </c>
      <c r="K5" s="72" t="s">
        <v>52</v>
      </c>
      <c r="L5" s="72" t="s">
        <v>202</v>
      </c>
      <c r="M5" s="72" t="s">
        <v>10</v>
      </c>
      <c r="N5" s="72" t="s">
        <v>52</v>
      </c>
    </row>
    <row r="6" spans="2:14">
      <c r="B6" s="58" t="s">
        <v>68</v>
      </c>
      <c r="C6" s="73">
        <v>6525.2</v>
      </c>
      <c r="D6" s="73">
        <v>4532.3999999999996</v>
      </c>
      <c r="E6" s="73">
        <f>D6-C6</f>
        <v>-1992.8000000000002</v>
      </c>
      <c r="F6" s="73">
        <v>6697.0838090609996</v>
      </c>
      <c r="G6" s="73">
        <v>4924.6162830499998</v>
      </c>
      <c r="H6" s="73">
        <v>-1772.467526011</v>
      </c>
      <c r="I6" s="73">
        <f>F6-C6</f>
        <v>171.88380906099974</v>
      </c>
      <c r="J6" s="73">
        <f>G6-D6</f>
        <v>392.21628305000013</v>
      </c>
      <c r="K6" s="73">
        <f>H6-E6</f>
        <v>220.33247398900016</v>
      </c>
      <c r="L6" s="73">
        <f>(I6/C$6)*100</f>
        <v>2.6341538812756657</v>
      </c>
      <c r="M6" s="73">
        <f>(J6/D$6)*100</f>
        <v>8.6536113990380414</v>
      </c>
      <c r="N6" s="73">
        <f>(K6/E$6)*100</f>
        <v>-11.056426836059822</v>
      </c>
    </row>
    <row r="8" spans="2:14">
      <c r="K8" s="100"/>
    </row>
  </sheetData>
  <mergeCells count="4">
    <mergeCell ref="C4:E4"/>
    <mergeCell ref="F4:H4"/>
    <mergeCell ref="I4:K4"/>
    <mergeCell ref="L4:N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9"/>
  <sheetViews>
    <sheetView workbookViewId="0">
      <selection activeCell="B2" sqref="B2"/>
    </sheetView>
  </sheetViews>
  <sheetFormatPr defaultColWidth="8.7265625" defaultRowHeight="11.5"/>
  <cols>
    <col min="1" max="1" width="8.7265625" style="51"/>
    <col min="2" max="2" width="15.453125" style="51" customWidth="1"/>
    <col min="3" max="3" width="8.81640625" style="51" bestFit="1" customWidth="1"/>
    <col min="4" max="4" width="10.81640625" style="51" customWidth="1"/>
    <col min="5" max="5" width="8.81640625" style="51" bestFit="1" customWidth="1"/>
    <col min="6" max="6" width="10.81640625" style="51" customWidth="1"/>
    <col min="7" max="16384" width="8.7265625" style="51"/>
  </cols>
  <sheetData>
    <row r="2" spans="2:6" ht="15">
      <c r="B2" s="104" t="s">
        <v>238</v>
      </c>
    </row>
    <row r="4" spans="2:6">
      <c r="B4" s="80" t="s">
        <v>81</v>
      </c>
      <c r="C4" s="109" t="s">
        <v>82</v>
      </c>
      <c r="D4" s="110"/>
      <c r="E4" s="109" t="s">
        <v>10</v>
      </c>
      <c r="F4" s="110"/>
    </row>
    <row r="5" spans="2:6" ht="21">
      <c r="B5" s="80" t="s">
        <v>209</v>
      </c>
      <c r="C5" s="99" t="s">
        <v>104</v>
      </c>
      <c r="D5" s="99" t="s">
        <v>77</v>
      </c>
      <c r="E5" s="99" t="s">
        <v>104</v>
      </c>
      <c r="F5" s="99" t="s">
        <v>77</v>
      </c>
    </row>
    <row r="6" spans="2:6">
      <c r="B6" s="79" t="s">
        <v>205</v>
      </c>
      <c r="C6" s="79">
        <v>4549.7905386090006</v>
      </c>
      <c r="D6" s="79">
        <v>46.220817583243161</v>
      </c>
      <c r="E6" s="79">
        <v>1678.41386063</v>
      </c>
      <c r="F6" s="79">
        <v>29.868815144642735</v>
      </c>
    </row>
    <row r="7" spans="2:6">
      <c r="B7" s="58" t="s">
        <v>206</v>
      </c>
      <c r="C7" s="79">
        <v>4514.18609414</v>
      </c>
      <c r="D7" s="79">
        <v>45.859115979841988</v>
      </c>
      <c r="E7" s="79">
        <v>3900.2023734200002</v>
      </c>
      <c r="F7" s="79">
        <v>69.407448574484562</v>
      </c>
    </row>
    <row r="8" spans="2:6">
      <c r="B8" s="58" t="s">
        <v>204</v>
      </c>
      <c r="C8" s="79">
        <v>779.61934089400006</v>
      </c>
      <c r="D8" s="79">
        <v>7.9200664369148406</v>
      </c>
      <c r="E8" s="79">
        <v>40.668804549999997</v>
      </c>
      <c r="F8" s="79">
        <v>0.72373628087270525</v>
      </c>
    </row>
    <row r="9" spans="2:6" s="53" customFormat="1" ht="10">
      <c r="B9" s="80" t="s">
        <v>83</v>
      </c>
      <c r="C9" s="80">
        <v>9843.5959736430013</v>
      </c>
      <c r="D9" s="80">
        <v>100</v>
      </c>
      <c r="E9" s="80">
        <v>5619.2850386</v>
      </c>
      <c r="F9" s="80">
        <v>100</v>
      </c>
    </row>
  </sheetData>
  <mergeCells count="2">
    <mergeCell ref="C4:D4"/>
    <mergeCell ref="E4:F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
  <sheetViews>
    <sheetView workbookViewId="0">
      <selection activeCell="C1" sqref="A1:C1048576"/>
    </sheetView>
  </sheetViews>
  <sheetFormatPr defaultColWidth="8.7265625" defaultRowHeight="11.5"/>
  <cols>
    <col min="1" max="1" width="8.7265625" style="75"/>
    <col min="2" max="2" width="24.81640625" style="75" customWidth="1"/>
    <col min="3" max="3" width="13" style="75" customWidth="1"/>
    <col min="4" max="4" width="10.1796875" style="75" customWidth="1"/>
    <col min="5" max="16384" width="8.7265625" style="75"/>
  </cols>
  <sheetData>
    <row r="2" spans="2:4" ht="20.5">
      <c r="B2" s="60" t="s">
        <v>210</v>
      </c>
      <c r="C2" s="60" t="s">
        <v>104</v>
      </c>
      <c r="D2" s="76" t="s">
        <v>77</v>
      </c>
    </row>
    <row r="3" spans="2:4" ht="12">
      <c r="B3" s="77" t="s">
        <v>212</v>
      </c>
      <c r="C3" s="81">
        <v>228669.66717967999</v>
      </c>
      <c r="D3" s="67">
        <v>96.173020715772822</v>
      </c>
    </row>
    <row r="4" spans="2:4" ht="12">
      <c r="B4" s="77" t="s">
        <v>211</v>
      </c>
      <c r="C4" s="81">
        <v>6618.9565291309991</v>
      </c>
      <c r="D4" s="67">
        <v>2.7837756150347945</v>
      </c>
    </row>
    <row r="5" spans="2:4" ht="12">
      <c r="B5" s="77" t="s">
        <v>213</v>
      </c>
      <c r="C5" s="81">
        <v>1435.8282985860001</v>
      </c>
      <c r="D5" s="67">
        <v>0.60387521618991091</v>
      </c>
    </row>
    <row r="6" spans="2:4" ht="12">
      <c r="B6" s="77" t="s">
        <v>214</v>
      </c>
      <c r="C6" s="81">
        <v>580.37764376400003</v>
      </c>
      <c r="D6" s="67">
        <v>0.24409302661392326</v>
      </c>
    </row>
    <row r="7" spans="2:4" ht="12">
      <c r="B7" s="77" t="s">
        <v>215</v>
      </c>
      <c r="C7" s="81">
        <v>242.694349402</v>
      </c>
      <c r="D7" s="67">
        <v>0.10207146833471077</v>
      </c>
    </row>
    <row r="8" spans="2:4">
      <c r="B8" s="60" t="s">
        <v>113</v>
      </c>
      <c r="C8" s="82">
        <v>221.51504780398682</v>
      </c>
      <c r="D8" s="68">
        <v>9.3163958053818025E-2</v>
      </c>
    </row>
    <row r="9" spans="2:4">
      <c r="B9" s="60" t="s">
        <v>83</v>
      </c>
      <c r="C9" s="82">
        <v>237769.03904836701</v>
      </c>
      <c r="D9" s="68">
        <v>100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2"/>
  <sheetViews>
    <sheetView topLeftCell="A16" workbookViewId="0">
      <selection activeCell="F17" sqref="F17"/>
    </sheetView>
  </sheetViews>
  <sheetFormatPr defaultColWidth="8.7265625" defaultRowHeight="11.5"/>
  <cols>
    <col min="1" max="1" width="8.7265625" style="75"/>
    <col min="2" max="2" width="5.1796875" style="75" customWidth="1"/>
    <col min="3" max="3" width="7" style="75" customWidth="1"/>
    <col min="4" max="4" width="67.54296875" style="83" customWidth="1"/>
    <col min="5" max="5" width="10.1796875" style="75" customWidth="1"/>
    <col min="6" max="6" width="10.26953125" style="75" customWidth="1"/>
    <col min="7" max="16384" width="8.7265625" style="75"/>
  </cols>
  <sheetData>
    <row r="2" spans="2:6" s="83" customFormat="1" ht="33.75" customHeight="1">
      <c r="B2" s="86" t="s">
        <v>101</v>
      </c>
      <c r="C2" s="86" t="s">
        <v>224</v>
      </c>
      <c r="D2" s="54" t="s">
        <v>103</v>
      </c>
      <c r="E2" s="57" t="s">
        <v>104</v>
      </c>
      <c r="F2" s="87" t="s">
        <v>77</v>
      </c>
    </row>
    <row r="3" spans="2:6">
      <c r="B3" s="84">
        <v>1</v>
      </c>
      <c r="C3" s="84">
        <v>74</v>
      </c>
      <c r="D3" s="88" t="s">
        <v>216</v>
      </c>
      <c r="E3" s="89">
        <v>226901.61211357001</v>
      </c>
      <c r="F3" s="90">
        <v>95.429418826650419</v>
      </c>
    </row>
    <row r="4" spans="2:6" ht="34.5">
      <c r="B4" s="84">
        <v>2</v>
      </c>
      <c r="C4" s="84">
        <v>85</v>
      </c>
      <c r="D4" s="88" t="s">
        <v>217</v>
      </c>
      <c r="E4" s="89">
        <v>1976.7527766329999</v>
      </c>
      <c r="F4" s="90">
        <v>0.83137518010949796</v>
      </c>
    </row>
    <row r="5" spans="2:6" ht="23">
      <c r="B5" s="84">
        <v>3</v>
      </c>
      <c r="C5" s="84">
        <v>28</v>
      </c>
      <c r="D5" s="88" t="s">
        <v>218</v>
      </c>
      <c r="E5" s="89">
        <v>1454.501635717</v>
      </c>
      <c r="F5" s="90">
        <v>0.61172877744655108</v>
      </c>
    </row>
    <row r="6" spans="2:6">
      <c r="B6" s="84">
        <v>4</v>
      </c>
      <c r="C6" s="84">
        <v>84</v>
      </c>
      <c r="D6" s="88" t="s">
        <v>219</v>
      </c>
      <c r="E6" s="89">
        <v>1426.039061772</v>
      </c>
      <c r="F6" s="90">
        <v>0.59975809612533426</v>
      </c>
    </row>
    <row r="7" spans="2:6" ht="23">
      <c r="B7" s="84">
        <v>5</v>
      </c>
      <c r="C7" s="84">
        <v>87</v>
      </c>
      <c r="D7" s="88" t="s">
        <v>220</v>
      </c>
      <c r="E7" s="89">
        <v>575.67841811300002</v>
      </c>
      <c r="F7" s="90">
        <v>0.24211664412534836</v>
      </c>
    </row>
    <row r="8" spans="2:6">
      <c r="B8" s="84">
        <v>6</v>
      </c>
      <c r="C8" s="84">
        <v>73</v>
      </c>
      <c r="D8" s="88" t="s">
        <v>221</v>
      </c>
      <c r="E8" s="89">
        <v>542.16366349399993</v>
      </c>
      <c r="F8" s="90">
        <v>0.22802113583161202</v>
      </c>
    </row>
    <row r="9" spans="2:6">
      <c r="B9" s="84">
        <v>7</v>
      </c>
      <c r="C9" s="84">
        <v>39</v>
      </c>
      <c r="D9" s="88" t="s">
        <v>222</v>
      </c>
      <c r="E9" s="89">
        <v>427.94036208400001</v>
      </c>
      <c r="F9" s="90">
        <v>0.17998153325460714</v>
      </c>
    </row>
    <row r="10" spans="2:6" ht="23">
      <c r="B10" s="84">
        <v>8</v>
      </c>
      <c r="C10" s="84">
        <v>27</v>
      </c>
      <c r="D10" s="88" t="s">
        <v>223</v>
      </c>
      <c r="E10" s="89">
        <v>406.32191556399999</v>
      </c>
      <c r="F10" s="90">
        <v>0.17088932906918239</v>
      </c>
    </row>
    <row r="11" spans="2:6">
      <c r="B11" s="78"/>
      <c r="C11" s="78"/>
      <c r="D11" s="91" t="s">
        <v>113</v>
      </c>
      <c r="E11" s="92">
        <v>4058.0291014219692</v>
      </c>
      <c r="F11" s="93">
        <v>1.7067104773874462</v>
      </c>
    </row>
    <row r="12" spans="2:6">
      <c r="B12" s="77"/>
      <c r="C12" s="94"/>
      <c r="D12" s="91" t="s">
        <v>83</v>
      </c>
      <c r="E12" s="95">
        <v>237769.03904836896</v>
      </c>
      <c r="F12" s="93">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topLeftCell="J1" workbookViewId="0">
      <selection activeCell="J1" sqref="A1:XFD1"/>
    </sheetView>
  </sheetViews>
  <sheetFormatPr defaultColWidth="8.7265625" defaultRowHeight="11.5"/>
  <cols>
    <col min="1" max="1" width="8.7265625" style="51"/>
    <col min="2" max="3" width="10.81640625" style="51" bestFit="1" customWidth="1"/>
    <col min="4" max="4" width="10.1796875" style="51" bestFit="1" customWidth="1"/>
    <col min="5" max="5" width="8.1796875" style="51" bestFit="1" customWidth="1"/>
    <col min="6" max="6" width="12.453125" style="51" bestFit="1" customWidth="1"/>
    <col min="7" max="7" width="8.1796875" style="51" bestFit="1" customWidth="1"/>
    <col min="8" max="8" width="10.81640625" style="51" bestFit="1" customWidth="1"/>
    <col min="9" max="9" width="12" style="51" bestFit="1" customWidth="1"/>
    <col min="10" max="10" width="8.7265625" style="3"/>
    <col min="11" max="11" width="8.1796875" style="3" bestFit="1" customWidth="1"/>
    <col min="12" max="12" width="8.453125" style="10" bestFit="1" customWidth="1"/>
    <col min="13" max="13" width="9" style="10" bestFit="1" customWidth="1"/>
    <col min="14" max="15" width="8.26953125" style="10" customWidth="1"/>
    <col min="16" max="16" width="7.81640625" style="10" customWidth="1"/>
    <col min="17" max="17" width="8" style="10" bestFit="1" customWidth="1"/>
    <col min="18" max="18" width="9.26953125" style="10" bestFit="1" customWidth="1"/>
    <col min="19" max="19" width="11.1796875" style="10" bestFit="1" customWidth="1"/>
    <col min="20" max="20" width="8.7265625" style="3"/>
    <col min="21" max="21" width="12.1796875" style="3" bestFit="1" customWidth="1"/>
    <col min="22" max="16384" width="8.7265625" style="3"/>
  </cols>
  <sheetData>
    <row r="1" spans="1:23" s="51" customFormat="1">
      <c r="L1" s="98"/>
      <c r="M1" s="98"/>
      <c r="N1" s="98"/>
      <c r="O1" s="98"/>
      <c r="P1" s="98"/>
      <c r="Q1" s="98"/>
      <c r="R1" s="98"/>
      <c r="S1" s="98"/>
    </row>
    <row r="2" spans="1:23" ht="21">
      <c r="A2" s="1" t="s">
        <v>45</v>
      </c>
      <c r="B2" s="2" t="s">
        <v>46</v>
      </c>
      <c r="C2" s="2" t="s">
        <v>47</v>
      </c>
      <c r="D2" s="2" t="s">
        <v>48</v>
      </c>
      <c r="E2" s="2" t="s">
        <v>49</v>
      </c>
      <c r="F2" s="2" t="s">
        <v>50</v>
      </c>
      <c r="G2" s="2" t="s">
        <v>51</v>
      </c>
      <c r="H2" s="2" t="s">
        <v>10</v>
      </c>
      <c r="I2" s="2" t="s">
        <v>52</v>
      </c>
      <c r="K2" s="1" t="s">
        <v>45</v>
      </c>
      <c r="L2" s="9" t="s">
        <v>46</v>
      </c>
      <c r="M2" s="9" t="s">
        <v>47</v>
      </c>
      <c r="N2" s="9" t="s">
        <v>48</v>
      </c>
      <c r="O2" s="9" t="s">
        <v>49</v>
      </c>
      <c r="P2" s="9" t="s">
        <v>50</v>
      </c>
      <c r="Q2" s="9" t="s">
        <v>51</v>
      </c>
      <c r="R2" s="9" t="s">
        <v>10</v>
      </c>
      <c r="S2" s="9" t="s">
        <v>52</v>
      </c>
      <c r="W2" s="3" t="s">
        <v>95</v>
      </c>
    </row>
    <row r="3" spans="1:23">
      <c r="A3" s="51" t="s">
        <v>67</v>
      </c>
      <c r="B3" s="49">
        <v>7058361179.3970003</v>
      </c>
      <c r="C3" s="49">
        <f>B3-SUM(D3:E3)</f>
        <v>6705156873.4790001</v>
      </c>
      <c r="D3" s="49">
        <v>351232763.96499997</v>
      </c>
      <c r="E3" s="49">
        <v>1971541.953</v>
      </c>
      <c r="F3" s="49">
        <v>3165110190.6900001</v>
      </c>
      <c r="G3" s="49">
        <v>30000</v>
      </c>
      <c r="H3" s="49">
        <v>3165140190.6900001</v>
      </c>
      <c r="I3" s="5">
        <f>H3-B3</f>
        <v>-3893220988.7070003</v>
      </c>
      <c r="K3" s="3" t="s">
        <v>67</v>
      </c>
      <c r="L3" s="10">
        <f>B3/1000000</f>
        <v>7058.3611793970003</v>
      </c>
      <c r="M3" s="10">
        <f t="shared" ref="M3:S3" si="0">C3/1000000</f>
        <v>6705.1568734789998</v>
      </c>
      <c r="N3" s="10">
        <f t="shared" si="0"/>
        <v>351.23276396499995</v>
      </c>
      <c r="O3" s="10">
        <f t="shared" si="0"/>
        <v>1.971541953</v>
      </c>
      <c r="P3" s="10">
        <f t="shared" si="0"/>
        <v>3165.1101906899999</v>
      </c>
      <c r="Q3" s="10">
        <f t="shared" si="0"/>
        <v>0.03</v>
      </c>
      <c r="R3" s="10">
        <f t="shared" si="0"/>
        <v>3165.1401906900001</v>
      </c>
      <c r="S3" s="10">
        <f t="shared" si="0"/>
        <v>-3893.2209887070003</v>
      </c>
    </row>
    <row r="4" spans="1:23">
      <c r="A4" s="51" t="s">
        <v>53</v>
      </c>
      <c r="B4" s="49">
        <v>6908393759.9729996</v>
      </c>
      <c r="C4" s="49">
        <f t="shared" ref="C4:C21" si="1">B4-SUM(D4:E4)</f>
        <v>6556735956.4599991</v>
      </c>
      <c r="D4" s="49">
        <v>349676247.83200002</v>
      </c>
      <c r="E4" s="49">
        <v>1981555.6810000001</v>
      </c>
      <c r="F4" s="49">
        <v>5485027171.5600004</v>
      </c>
      <c r="G4" s="49">
        <v>8636.43</v>
      </c>
      <c r="H4" s="49">
        <v>5485035807.9899998</v>
      </c>
      <c r="I4" s="5">
        <f t="shared" ref="I4:I21" si="2">H4-B4</f>
        <v>-1423357951.9829998</v>
      </c>
      <c r="K4" s="3" t="s">
        <v>53</v>
      </c>
      <c r="L4" s="10">
        <f t="shared" ref="L4:L21" si="3">B4/1000000</f>
        <v>6908.3937599729998</v>
      </c>
      <c r="M4" s="10">
        <f t="shared" ref="M4:M21" si="4">C4/1000000</f>
        <v>6556.7359564599992</v>
      </c>
      <c r="N4" s="10">
        <f t="shared" ref="N4:N21" si="5">D4/1000000</f>
        <v>349.676247832</v>
      </c>
      <c r="O4" s="10">
        <f t="shared" ref="O4:O21" si="6">E4/1000000</f>
        <v>1.9815556810000001</v>
      </c>
      <c r="P4" s="10">
        <f t="shared" ref="P4:P21" si="7">F4/1000000</f>
        <v>5485.0271715600002</v>
      </c>
      <c r="Q4" s="10">
        <f t="shared" ref="Q4:Q21" si="8">G4/1000000</f>
        <v>8.6364300000000005E-3</v>
      </c>
      <c r="R4" s="10">
        <f t="shared" ref="R4:R21" si="9">H4/1000000</f>
        <v>5485.0358079899997</v>
      </c>
      <c r="S4" s="10">
        <f t="shared" ref="S4:S21" si="10">I4/1000000</f>
        <v>-1423.3579519829998</v>
      </c>
    </row>
    <row r="5" spans="1:23">
      <c r="A5" s="51" t="s">
        <v>54</v>
      </c>
      <c r="B5" s="49">
        <v>7696252947.6780005</v>
      </c>
      <c r="C5" s="49">
        <f t="shared" si="1"/>
        <v>7334703626.9510002</v>
      </c>
      <c r="D5" s="49">
        <v>359612288.60000002</v>
      </c>
      <c r="E5" s="49">
        <v>1937032.1270000001</v>
      </c>
      <c r="F5" s="49">
        <v>5905175917.7200003</v>
      </c>
      <c r="G5" s="49">
        <v>0</v>
      </c>
      <c r="H5" s="49">
        <v>5905175917.7200003</v>
      </c>
      <c r="I5" s="5">
        <f t="shared" si="2"/>
        <v>-1791077029.9580002</v>
      </c>
      <c r="K5" s="3" t="s">
        <v>54</v>
      </c>
      <c r="L5" s="10">
        <f t="shared" si="3"/>
        <v>7696.2529476780001</v>
      </c>
      <c r="M5" s="10">
        <f t="shared" si="4"/>
        <v>7334.7036269509999</v>
      </c>
      <c r="N5" s="10">
        <f t="shared" si="5"/>
        <v>359.6122886</v>
      </c>
      <c r="O5" s="10">
        <f t="shared" si="6"/>
        <v>1.9370321270000002</v>
      </c>
      <c r="P5" s="10">
        <f t="shared" si="7"/>
        <v>5905.1759177200001</v>
      </c>
      <c r="Q5" s="10">
        <f t="shared" si="8"/>
        <v>0</v>
      </c>
      <c r="R5" s="10">
        <f t="shared" si="9"/>
        <v>5905.1759177200001</v>
      </c>
      <c r="S5" s="10">
        <f t="shared" si="10"/>
        <v>-1791.0770299580001</v>
      </c>
    </row>
    <row r="6" spans="1:23">
      <c r="A6" s="4" t="s">
        <v>55</v>
      </c>
      <c r="B6" s="32">
        <v>21663007887.049</v>
      </c>
      <c r="C6" s="32">
        <f t="shared" si="1"/>
        <v>20596596456.889999</v>
      </c>
      <c r="D6" s="32">
        <v>1060521300.397</v>
      </c>
      <c r="E6" s="32">
        <v>5890129.7620000001</v>
      </c>
      <c r="F6" s="32">
        <v>14555313279.969999</v>
      </c>
      <c r="G6" s="32">
        <v>38636.43</v>
      </c>
      <c r="H6" s="32">
        <v>14555351916.4</v>
      </c>
      <c r="I6" s="6">
        <f t="shared" si="2"/>
        <v>-7107655970.6490002</v>
      </c>
      <c r="K6" s="4" t="s">
        <v>55</v>
      </c>
      <c r="L6" s="12">
        <f t="shared" si="3"/>
        <v>21663.007887049</v>
      </c>
      <c r="M6" s="12">
        <f t="shared" si="4"/>
        <v>20596.596456889998</v>
      </c>
      <c r="N6" s="12">
        <f t="shared" si="5"/>
        <v>1060.521300397</v>
      </c>
      <c r="O6" s="12">
        <f t="shared" si="6"/>
        <v>5.8901297619999999</v>
      </c>
      <c r="P6" s="12">
        <f t="shared" si="7"/>
        <v>14555.31327997</v>
      </c>
      <c r="Q6" s="12">
        <f t="shared" si="8"/>
        <v>3.8636429999999999E-2</v>
      </c>
      <c r="R6" s="12">
        <f t="shared" si="9"/>
        <v>14555.351916399999</v>
      </c>
      <c r="S6" s="12">
        <f t="shared" si="10"/>
        <v>-7107.6559706489998</v>
      </c>
    </row>
    <row r="7" spans="1:23">
      <c r="A7" s="51" t="s">
        <v>56</v>
      </c>
      <c r="B7" s="49">
        <v>6871569538.5129995</v>
      </c>
      <c r="C7" s="49">
        <f t="shared" si="1"/>
        <v>6507158837.6599998</v>
      </c>
      <c r="D7" s="49">
        <v>360322492.583</v>
      </c>
      <c r="E7" s="49">
        <v>4088208.27</v>
      </c>
      <c r="F7" s="49">
        <v>8911594403.7999992</v>
      </c>
      <c r="G7" s="49">
        <v>1360223.6</v>
      </c>
      <c r="H7" s="49">
        <v>8912954627.3999996</v>
      </c>
      <c r="I7" s="5">
        <f t="shared" si="2"/>
        <v>2041385088.8870001</v>
      </c>
      <c r="K7" s="3" t="s">
        <v>56</v>
      </c>
      <c r="L7" s="10">
        <f t="shared" si="3"/>
        <v>6871.5695385129993</v>
      </c>
      <c r="M7" s="10">
        <f t="shared" si="4"/>
        <v>6507.1588376600002</v>
      </c>
      <c r="N7" s="10">
        <f t="shared" si="5"/>
        <v>360.32249258299998</v>
      </c>
      <c r="O7" s="10">
        <f t="shared" si="6"/>
        <v>4.08820827</v>
      </c>
      <c r="P7" s="10">
        <f t="shared" si="7"/>
        <v>8911.5944037999998</v>
      </c>
      <c r="Q7" s="10">
        <f t="shared" si="8"/>
        <v>1.3602236000000001</v>
      </c>
      <c r="R7" s="10">
        <f t="shared" si="9"/>
        <v>8912.9546274000004</v>
      </c>
      <c r="S7" s="10">
        <f t="shared" si="10"/>
        <v>2041.3850888870002</v>
      </c>
    </row>
    <row r="8" spans="1:23">
      <c r="A8" s="51" t="s">
        <v>0</v>
      </c>
      <c r="B8" s="49">
        <v>8546411786.7220001</v>
      </c>
      <c r="C8" s="49">
        <f t="shared" si="1"/>
        <v>8180733318.0390005</v>
      </c>
      <c r="D8" s="49">
        <v>362072430.773</v>
      </c>
      <c r="E8" s="49">
        <v>3606037.91</v>
      </c>
      <c r="F8" s="49">
        <v>7296306195.7399998</v>
      </c>
      <c r="G8" s="49">
        <v>1599232.84</v>
      </c>
      <c r="H8" s="49">
        <v>7297905428.5799999</v>
      </c>
      <c r="I8" s="5">
        <f t="shared" si="2"/>
        <v>-1248506358.1420002</v>
      </c>
      <c r="K8" s="3" t="s">
        <v>0</v>
      </c>
      <c r="L8" s="10">
        <f t="shared" si="3"/>
        <v>8546.4117867219993</v>
      </c>
      <c r="M8" s="10">
        <f t="shared" si="4"/>
        <v>8180.7333180390006</v>
      </c>
      <c r="N8" s="10">
        <f t="shared" si="5"/>
        <v>362.07243077300001</v>
      </c>
      <c r="O8" s="10">
        <f t="shared" si="6"/>
        <v>3.60603791</v>
      </c>
      <c r="P8" s="10">
        <f t="shared" si="7"/>
        <v>7296.3061957399996</v>
      </c>
      <c r="Q8" s="10">
        <f t="shared" si="8"/>
        <v>1.59923284</v>
      </c>
      <c r="R8" s="10">
        <f t="shared" si="9"/>
        <v>7297.9054285800003</v>
      </c>
      <c r="S8" s="10">
        <f t="shared" si="10"/>
        <v>-1248.5063581420002</v>
      </c>
    </row>
    <row r="9" spans="1:23">
      <c r="A9" s="51" t="s">
        <v>57</v>
      </c>
      <c r="B9" s="49">
        <v>6929942104.2980003</v>
      </c>
      <c r="C9" s="49">
        <f t="shared" si="1"/>
        <v>6598585366.1100006</v>
      </c>
      <c r="D9" s="49">
        <v>328755568.90600002</v>
      </c>
      <c r="E9" s="49">
        <v>2601169.2820000001</v>
      </c>
      <c r="F9" s="49">
        <v>7583092692.8100004</v>
      </c>
      <c r="G9" s="49">
        <v>0</v>
      </c>
      <c r="H9" s="49">
        <v>7583092692.8100004</v>
      </c>
      <c r="I9" s="5">
        <f t="shared" si="2"/>
        <v>653150588.51200008</v>
      </c>
      <c r="K9" s="3" t="s">
        <v>57</v>
      </c>
      <c r="L9" s="10">
        <f t="shared" si="3"/>
        <v>6929.9421042980002</v>
      </c>
      <c r="M9" s="10">
        <f t="shared" si="4"/>
        <v>6598.5853661100009</v>
      </c>
      <c r="N9" s="10">
        <f t="shared" si="5"/>
        <v>328.75556890600001</v>
      </c>
      <c r="O9" s="10">
        <f t="shared" si="6"/>
        <v>2.6011692820000003</v>
      </c>
      <c r="P9" s="10">
        <f t="shared" si="7"/>
        <v>7583.0926928100007</v>
      </c>
      <c r="Q9" s="10">
        <f t="shared" si="8"/>
        <v>0</v>
      </c>
      <c r="R9" s="10">
        <f t="shared" si="9"/>
        <v>7583.0926928100007</v>
      </c>
      <c r="S9" s="10">
        <f t="shared" si="10"/>
        <v>653.15058851200013</v>
      </c>
    </row>
    <row r="10" spans="1:23">
      <c r="A10" s="4" t="s">
        <v>58</v>
      </c>
      <c r="B10" s="32">
        <v>22347923429.534</v>
      </c>
      <c r="C10" s="32">
        <f t="shared" si="1"/>
        <v>21286477521.810001</v>
      </c>
      <c r="D10" s="32">
        <v>1051150492.262</v>
      </c>
      <c r="E10" s="32">
        <v>10295415.461999999</v>
      </c>
      <c r="F10" s="32">
        <v>23790993292.349998</v>
      </c>
      <c r="G10" s="32">
        <v>2959456.44</v>
      </c>
      <c r="H10" s="32">
        <v>23793952748.790001</v>
      </c>
      <c r="I10" s="6">
        <f t="shared" si="2"/>
        <v>1446029319.2560005</v>
      </c>
      <c r="K10" s="4" t="s">
        <v>58</v>
      </c>
      <c r="L10" s="12">
        <f t="shared" si="3"/>
        <v>22347.923429533999</v>
      </c>
      <c r="M10" s="12">
        <f t="shared" si="4"/>
        <v>21286.47752181</v>
      </c>
      <c r="N10" s="12">
        <f t="shared" si="5"/>
        <v>1051.1504922619999</v>
      </c>
      <c r="O10" s="12">
        <f t="shared" si="6"/>
        <v>10.295415461999999</v>
      </c>
      <c r="P10" s="12">
        <f t="shared" si="7"/>
        <v>23790.993292349998</v>
      </c>
      <c r="Q10" s="12">
        <f t="shared" si="8"/>
        <v>2.9594564399999999</v>
      </c>
      <c r="R10" s="12">
        <f t="shared" si="9"/>
        <v>23793.952748790001</v>
      </c>
      <c r="S10" s="12">
        <f t="shared" si="10"/>
        <v>1446.0293192560005</v>
      </c>
    </row>
    <row r="11" spans="1:23">
      <c r="A11" s="51" t="s">
        <v>59</v>
      </c>
      <c r="B11" s="49">
        <v>6676923322.2399998</v>
      </c>
      <c r="C11" s="49">
        <f t="shared" si="1"/>
        <v>6356865096.9799995</v>
      </c>
      <c r="D11" s="49">
        <v>316744853.17299998</v>
      </c>
      <c r="E11" s="49">
        <v>3313372.0869999998</v>
      </c>
      <c r="F11" s="49">
        <v>7512144393.4200001</v>
      </c>
      <c r="G11" s="49">
        <v>0</v>
      </c>
      <c r="H11" s="49">
        <v>7512144393.4200001</v>
      </c>
      <c r="I11" s="5">
        <f t="shared" si="2"/>
        <v>835221071.18000031</v>
      </c>
      <c r="K11" s="3" t="s">
        <v>59</v>
      </c>
      <c r="L11" s="10">
        <f t="shared" si="3"/>
        <v>6676.9233222399998</v>
      </c>
      <c r="M11" s="10">
        <f t="shared" si="4"/>
        <v>6356.8650969799992</v>
      </c>
      <c r="N11" s="10">
        <f t="shared" si="5"/>
        <v>316.74485317299997</v>
      </c>
      <c r="O11" s="10">
        <f t="shared" si="6"/>
        <v>3.3133720869999999</v>
      </c>
      <c r="P11" s="10">
        <f t="shared" si="7"/>
        <v>7512.1443934199997</v>
      </c>
      <c r="Q11" s="10">
        <f t="shared" si="8"/>
        <v>0</v>
      </c>
      <c r="R11" s="10">
        <f t="shared" si="9"/>
        <v>7512.1443934199997</v>
      </c>
      <c r="S11" s="10">
        <f t="shared" si="10"/>
        <v>835.22107118000031</v>
      </c>
    </row>
    <row r="12" spans="1:23">
      <c r="A12" s="51" t="s">
        <v>60</v>
      </c>
      <c r="B12" s="49">
        <v>6937899212.9879999</v>
      </c>
      <c r="C12" s="49">
        <f t="shared" si="1"/>
        <v>6582612805.0190001</v>
      </c>
      <c r="D12" s="49">
        <v>352253689.42799997</v>
      </c>
      <c r="E12" s="49">
        <v>3032718.5410000002</v>
      </c>
      <c r="F12" s="49">
        <v>5484710699.3900003</v>
      </c>
      <c r="G12" s="49">
        <v>1280366.3600000001</v>
      </c>
      <c r="H12" s="49">
        <v>5485991065.75</v>
      </c>
      <c r="I12" s="5">
        <f t="shared" si="2"/>
        <v>-1451908147.2379999</v>
      </c>
      <c r="K12" s="3" t="s">
        <v>60</v>
      </c>
      <c r="L12" s="10">
        <f t="shared" si="3"/>
        <v>6937.8992129879998</v>
      </c>
      <c r="M12" s="10">
        <f t="shared" si="4"/>
        <v>6582.612805019</v>
      </c>
      <c r="N12" s="10">
        <f t="shared" si="5"/>
        <v>352.25368942799997</v>
      </c>
      <c r="O12" s="10">
        <f t="shared" si="6"/>
        <v>3.0327185410000004</v>
      </c>
      <c r="P12" s="10">
        <f t="shared" si="7"/>
        <v>5484.7106993900006</v>
      </c>
      <c r="Q12" s="10">
        <f t="shared" si="8"/>
        <v>1.2803663600000001</v>
      </c>
      <c r="R12" s="10">
        <f t="shared" si="9"/>
        <v>5485.9910657500004</v>
      </c>
      <c r="S12" s="10">
        <f t="shared" si="10"/>
        <v>-1451.9081472379999</v>
      </c>
    </row>
    <row r="13" spans="1:23">
      <c r="A13" s="51" t="s">
        <v>61</v>
      </c>
      <c r="B13" s="49">
        <v>7277595308.1070004</v>
      </c>
      <c r="C13" s="49">
        <f t="shared" si="1"/>
        <v>6928118691.79</v>
      </c>
      <c r="D13" s="49">
        <v>347132734.57700002</v>
      </c>
      <c r="E13" s="49">
        <v>2343881.7400000002</v>
      </c>
      <c r="F13" s="49">
        <v>5198183867.4899998</v>
      </c>
      <c r="G13" s="49">
        <v>424470.76</v>
      </c>
      <c r="H13" s="49">
        <v>5198608338.25</v>
      </c>
      <c r="I13" s="5">
        <f t="shared" si="2"/>
        <v>-2078986969.8570004</v>
      </c>
      <c r="K13" s="3" t="s">
        <v>61</v>
      </c>
      <c r="L13" s="10">
        <f t="shared" si="3"/>
        <v>7277.5953081070002</v>
      </c>
      <c r="M13" s="10">
        <f t="shared" si="4"/>
        <v>6928.1186917900004</v>
      </c>
      <c r="N13" s="10">
        <f t="shared" si="5"/>
        <v>347.13273457700001</v>
      </c>
      <c r="O13" s="10">
        <f t="shared" si="6"/>
        <v>2.34388174</v>
      </c>
      <c r="P13" s="10">
        <f t="shared" si="7"/>
        <v>5198.18386749</v>
      </c>
      <c r="Q13" s="10">
        <f t="shared" si="8"/>
        <v>0.42447076</v>
      </c>
      <c r="R13" s="10">
        <f t="shared" si="9"/>
        <v>5198.6083382500001</v>
      </c>
      <c r="S13" s="10">
        <f t="shared" si="10"/>
        <v>-2078.9869698570005</v>
      </c>
    </row>
    <row r="14" spans="1:23">
      <c r="A14" s="4" t="s">
        <v>62</v>
      </c>
      <c r="B14" s="32">
        <v>20892417843.335999</v>
      </c>
      <c r="C14" s="32">
        <f t="shared" si="1"/>
        <v>19867596593.789997</v>
      </c>
      <c r="D14" s="32">
        <v>1016131277.178</v>
      </c>
      <c r="E14" s="32">
        <v>8689972.3680000007</v>
      </c>
      <c r="F14" s="32">
        <v>18195038960.299999</v>
      </c>
      <c r="G14" s="32">
        <v>1704837.1200000001</v>
      </c>
      <c r="H14" s="32">
        <v>18196743797.419998</v>
      </c>
      <c r="I14" s="6">
        <f t="shared" si="2"/>
        <v>-2695674045.9160004</v>
      </c>
      <c r="K14" s="4" t="s">
        <v>62</v>
      </c>
      <c r="L14" s="12">
        <f t="shared" si="3"/>
        <v>20892.417843335999</v>
      </c>
      <c r="M14" s="12">
        <f t="shared" si="4"/>
        <v>19867.596593789996</v>
      </c>
      <c r="N14" s="12">
        <f t="shared" si="5"/>
        <v>1016.131277178</v>
      </c>
      <c r="O14" s="12">
        <f t="shared" si="6"/>
        <v>8.6899723680000012</v>
      </c>
      <c r="P14" s="12">
        <f t="shared" si="7"/>
        <v>18195.0389603</v>
      </c>
      <c r="Q14" s="12">
        <f t="shared" si="8"/>
        <v>1.7048371200000001</v>
      </c>
      <c r="R14" s="12">
        <f t="shared" si="9"/>
        <v>18196.743797419997</v>
      </c>
      <c r="S14" s="12">
        <f t="shared" si="10"/>
        <v>-2695.6740459160005</v>
      </c>
    </row>
    <row r="15" spans="1:23">
      <c r="A15" s="51" t="s">
        <v>63</v>
      </c>
      <c r="B15" s="49">
        <v>7876063982.0039997</v>
      </c>
      <c r="C15" s="49">
        <f t="shared" si="1"/>
        <v>7490787722.9399996</v>
      </c>
      <c r="D15" s="49">
        <v>381726406.93199998</v>
      </c>
      <c r="E15" s="49">
        <v>3549852.1320000002</v>
      </c>
      <c r="F15" s="49">
        <v>4328472192.5</v>
      </c>
      <c r="G15" s="49">
        <v>9934202.6999999993</v>
      </c>
      <c r="H15" s="49">
        <v>4338406395.1999998</v>
      </c>
      <c r="I15" s="5">
        <f t="shared" si="2"/>
        <v>-3537657586.8039999</v>
      </c>
      <c r="K15" s="3" t="s">
        <v>63</v>
      </c>
      <c r="L15" s="10">
        <f t="shared" si="3"/>
        <v>7876.0639820039996</v>
      </c>
      <c r="M15" s="10">
        <f t="shared" si="4"/>
        <v>7490.7877229399992</v>
      </c>
      <c r="N15" s="10">
        <f t="shared" si="5"/>
        <v>381.72640693199997</v>
      </c>
      <c r="O15" s="10">
        <f t="shared" si="6"/>
        <v>3.5498521320000003</v>
      </c>
      <c r="P15" s="10">
        <f t="shared" si="7"/>
        <v>4328.4721925000003</v>
      </c>
      <c r="Q15" s="10">
        <f t="shared" si="8"/>
        <v>9.9342026999999984</v>
      </c>
      <c r="R15" s="10">
        <f t="shared" si="9"/>
        <v>4338.4063951999997</v>
      </c>
      <c r="S15" s="10">
        <f t="shared" si="10"/>
        <v>-3537.6575868039999</v>
      </c>
    </row>
    <row r="16" spans="1:23">
      <c r="A16" s="51" t="s">
        <v>64</v>
      </c>
      <c r="B16" s="49">
        <v>7558804149.4790001</v>
      </c>
      <c r="C16" s="49">
        <f t="shared" si="1"/>
        <v>7188497581.4499998</v>
      </c>
      <c r="D16" s="49">
        <v>367118038.949</v>
      </c>
      <c r="E16" s="49">
        <v>3188529.08</v>
      </c>
      <c r="F16" s="49">
        <v>8769129107.9599991</v>
      </c>
      <c r="G16" s="49">
        <v>4081318</v>
      </c>
      <c r="H16" s="49">
        <v>8773210425.9599991</v>
      </c>
      <c r="I16" s="5">
        <f t="shared" si="2"/>
        <v>1214406276.480999</v>
      </c>
      <c r="K16" s="3" t="s">
        <v>64</v>
      </c>
      <c r="L16" s="10">
        <f t="shared" si="3"/>
        <v>7558.8041494790004</v>
      </c>
      <c r="M16" s="10">
        <f t="shared" si="4"/>
        <v>7188.4975814499994</v>
      </c>
      <c r="N16" s="10">
        <f t="shared" si="5"/>
        <v>367.11803894899998</v>
      </c>
      <c r="O16" s="10">
        <f t="shared" si="6"/>
        <v>3.1885290799999999</v>
      </c>
      <c r="P16" s="10">
        <f t="shared" si="7"/>
        <v>8769.1291079599996</v>
      </c>
      <c r="Q16" s="10">
        <f t="shared" si="8"/>
        <v>4.0813179999999996</v>
      </c>
      <c r="R16" s="10">
        <f t="shared" si="9"/>
        <v>8773.2104259599982</v>
      </c>
      <c r="S16" s="10">
        <f t="shared" si="10"/>
        <v>1214.4062764809989</v>
      </c>
    </row>
    <row r="17" spans="1:21">
      <c r="A17" s="51" t="s">
        <v>65</v>
      </c>
      <c r="B17" s="49">
        <v>6577523044.7030001</v>
      </c>
      <c r="C17" s="49">
        <f t="shared" si="1"/>
        <v>6256459282.6499996</v>
      </c>
      <c r="D17" s="49">
        <v>318978552.51300001</v>
      </c>
      <c r="E17" s="49">
        <v>2085209.54</v>
      </c>
      <c r="F17" s="49">
        <v>4745763902.8000002</v>
      </c>
      <c r="G17" s="49">
        <v>585494.52</v>
      </c>
      <c r="H17" s="49">
        <v>4746349397.3199997</v>
      </c>
      <c r="I17" s="5">
        <f t="shared" si="2"/>
        <v>-1831173647.3830004</v>
      </c>
      <c r="K17" s="3" t="s">
        <v>65</v>
      </c>
      <c r="L17" s="10">
        <f t="shared" si="3"/>
        <v>6577.5230447029999</v>
      </c>
      <c r="M17" s="10">
        <f t="shared" si="4"/>
        <v>6256.4592826499993</v>
      </c>
      <c r="N17" s="10">
        <f t="shared" si="5"/>
        <v>318.97855251300001</v>
      </c>
      <c r="O17" s="10">
        <f t="shared" si="6"/>
        <v>2.0852095400000001</v>
      </c>
      <c r="P17" s="10">
        <f t="shared" si="7"/>
        <v>4745.7639028000003</v>
      </c>
      <c r="Q17" s="10">
        <f t="shared" si="8"/>
        <v>0.58549452000000002</v>
      </c>
      <c r="R17" s="10">
        <f t="shared" si="9"/>
        <v>4746.3493973199993</v>
      </c>
      <c r="S17" s="10">
        <f t="shared" si="10"/>
        <v>-1831.1736473830003</v>
      </c>
    </row>
    <row r="18" spans="1:21">
      <c r="A18" s="4" t="s">
        <v>66</v>
      </c>
      <c r="B18" s="32">
        <v>22012391176.186001</v>
      </c>
      <c r="C18" s="32">
        <f t="shared" si="1"/>
        <v>20935744587.039001</v>
      </c>
      <c r="D18" s="32">
        <v>1067822998.395</v>
      </c>
      <c r="E18" s="32">
        <v>8823590.7520000003</v>
      </c>
      <c r="F18" s="32">
        <v>17843365203.259998</v>
      </c>
      <c r="G18" s="32">
        <v>14601015.220000001</v>
      </c>
      <c r="H18" s="32">
        <v>17857966218.48</v>
      </c>
      <c r="I18" s="6">
        <f t="shared" si="2"/>
        <v>-4154424957.7060013</v>
      </c>
      <c r="K18" s="4" t="s">
        <v>66</v>
      </c>
      <c r="L18" s="12">
        <f t="shared" si="3"/>
        <v>22012.391176186</v>
      </c>
      <c r="M18" s="12">
        <f t="shared" si="4"/>
        <v>20935.744587039</v>
      </c>
      <c r="N18" s="12">
        <f t="shared" si="5"/>
        <v>1067.822998395</v>
      </c>
      <c r="O18" s="12">
        <f t="shared" si="6"/>
        <v>8.8235907520000012</v>
      </c>
      <c r="P18" s="12">
        <f t="shared" si="7"/>
        <v>17843.365203259997</v>
      </c>
      <c r="Q18" s="12">
        <f t="shared" si="8"/>
        <v>14.601015220000001</v>
      </c>
      <c r="R18" s="12">
        <f t="shared" si="9"/>
        <v>17857.96621848</v>
      </c>
      <c r="S18" s="12">
        <f t="shared" si="10"/>
        <v>-4154.4249577060009</v>
      </c>
    </row>
    <row r="19" spans="1:21">
      <c r="A19" s="4" t="s">
        <v>69</v>
      </c>
      <c r="B19" s="32">
        <v>86915740336.106003</v>
      </c>
      <c r="C19" s="32">
        <f t="shared" si="1"/>
        <v>82686415159.529999</v>
      </c>
      <c r="D19" s="32">
        <v>4195626068.2319999</v>
      </c>
      <c r="E19" s="32">
        <v>33699108.343999997</v>
      </c>
      <c r="F19" s="32">
        <v>74384710735.880005</v>
      </c>
      <c r="G19" s="32">
        <v>19303945.210000001</v>
      </c>
      <c r="H19" s="32">
        <v>74404014681.089996</v>
      </c>
      <c r="I19" s="6">
        <f t="shared" si="2"/>
        <v>-12511725655.016006</v>
      </c>
      <c r="K19" s="4" t="s">
        <v>69</v>
      </c>
      <c r="L19" s="12">
        <f t="shared" si="3"/>
        <v>86915.740336105999</v>
      </c>
      <c r="M19" s="12">
        <f t="shared" si="4"/>
        <v>82686.415159529992</v>
      </c>
      <c r="N19" s="12">
        <f t="shared" si="5"/>
        <v>4195.6260682319999</v>
      </c>
      <c r="O19" s="12">
        <f t="shared" si="6"/>
        <v>33.699108343999995</v>
      </c>
      <c r="P19" s="12">
        <f t="shared" si="7"/>
        <v>74384.710735879999</v>
      </c>
      <c r="Q19" s="12">
        <f t="shared" si="8"/>
        <v>19.303945210000002</v>
      </c>
      <c r="R19" s="12">
        <f t="shared" si="9"/>
        <v>74404.01468108999</v>
      </c>
      <c r="S19" s="12">
        <f t="shared" si="10"/>
        <v>-12511.725655016007</v>
      </c>
    </row>
    <row r="20" spans="1:21">
      <c r="A20" s="51" t="s">
        <v>68</v>
      </c>
      <c r="B20" s="49">
        <v>6697083809.0609999</v>
      </c>
      <c r="C20" s="49">
        <f t="shared" si="1"/>
        <v>6359631258.5299997</v>
      </c>
      <c r="D20" s="49">
        <v>335198334.11000001</v>
      </c>
      <c r="E20" s="49">
        <v>2254216.4210000001</v>
      </c>
      <c r="F20" s="49">
        <v>4923828677.4300003</v>
      </c>
      <c r="G20" s="49">
        <v>787605.62</v>
      </c>
      <c r="H20" s="49">
        <v>4924616283.0500002</v>
      </c>
      <c r="I20" s="5">
        <f t="shared" si="2"/>
        <v>-1772467526.0109997</v>
      </c>
      <c r="K20" s="3" t="s">
        <v>68</v>
      </c>
      <c r="L20" s="10">
        <f t="shared" si="3"/>
        <v>6697.0838090609996</v>
      </c>
      <c r="M20" s="10">
        <f t="shared" si="4"/>
        <v>6359.6312585299993</v>
      </c>
      <c r="N20" s="10">
        <f t="shared" si="5"/>
        <v>335.19833411000002</v>
      </c>
      <c r="O20" s="10">
        <f t="shared" si="6"/>
        <v>2.2542164210000002</v>
      </c>
      <c r="P20" s="10">
        <f t="shared" si="7"/>
        <v>4923.8286774300004</v>
      </c>
      <c r="Q20" s="10">
        <f t="shared" si="8"/>
        <v>0.78760562000000001</v>
      </c>
      <c r="R20" s="10">
        <f t="shared" si="9"/>
        <v>4924.6162830499998</v>
      </c>
      <c r="S20" s="10">
        <f t="shared" si="10"/>
        <v>-1772.4675260109998</v>
      </c>
    </row>
    <row r="21" spans="1:21" ht="14.5">
      <c r="A21" s="7" t="s">
        <v>53</v>
      </c>
      <c r="B21" s="33">
        <v>9843595973.6429996</v>
      </c>
      <c r="C21" s="33">
        <f t="shared" si="1"/>
        <v>9558662787.1599998</v>
      </c>
      <c r="D21" s="33">
        <v>283641206.66299999</v>
      </c>
      <c r="E21" s="33">
        <v>1291979.82</v>
      </c>
      <c r="F21" s="33">
        <v>5619285038.6000004</v>
      </c>
      <c r="G21" s="33">
        <v>0</v>
      </c>
      <c r="H21" s="33">
        <v>5619285038.6000004</v>
      </c>
      <c r="I21" s="8">
        <f t="shared" si="2"/>
        <v>-4224310935.0429993</v>
      </c>
      <c r="K21" s="7" t="s">
        <v>53</v>
      </c>
      <c r="L21" s="11">
        <f t="shared" si="3"/>
        <v>9843.5959736429995</v>
      </c>
      <c r="M21" s="11">
        <f t="shared" si="4"/>
        <v>9558.6627871599994</v>
      </c>
      <c r="N21" s="11">
        <f t="shared" si="5"/>
        <v>283.64120666299999</v>
      </c>
      <c r="O21" s="11">
        <f t="shared" si="6"/>
        <v>1.2919798200000001</v>
      </c>
      <c r="P21" s="11">
        <f t="shared" si="7"/>
        <v>5619.2850386</v>
      </c>
      <c r="Q21" s="11">
        <f t="shared" si="8"/>
        <v>0</v>
      </c>
      <c r="R21" s="11">
        <f t="shared" si="9"/>
        <v>5619.2850386</v>
      </c>
      <c r="S21" s="11">
        <f t="shared" si="10"/>
        <v>-4224.3109350429995</v>
      </c>
      <c r="U21" s="96"/>
    </row>
    <row r="22" spans="1:21">
      <c r="K22" s="13" t="s">
        <v>70</v>
      </c>
      <c r="L22" s="14">
        <f>L21-L20</f>
        <v>3146.512164582</v>
      </c>
      <c r="M22" s="14">
        <f t="shared" ref="M22:R22" si="11">M21-M20</f>
        <v>3199.0315286300001</v>
      </c>
      <c r="N22" s="14">
        <f t="shared" si="11"/>
        <v>-51.557127447000028</v>
      </c>
      <c r="O22" s="14">
        <f t="shared" si="11"/>
        <v>-0.96223660100000008</v>
      </c>
      <c r="P22" s="14">
        <f t="shared" si="11"/>
        <v>695.45636116999958</v>
      </c>
      <c r="Q22" s="14">
        <f t="shared" si="11"/>
        <v>-0.78760562000000001</v>
      </c>
      <c r="R22" s="14">
        <f t="shared" si="11"/>
        <v>694.66875555000024</v>
      </c>
      <c r="S22" s="14">
        <f>S21-S20</f>
        <v>-2451.8434090319997</v>
      </c>
    </row>
    <row r="23" spans="1:21">
      <c r="K23" s="15" t="s">
        <v>71</v>
      </c>
      <c r="L23" s="16">
        <f>(L22/L20)*100</f>
        <v>46.983317728902271</v>
      </c>
      <c r="M23" s="16">
        <f t="shared" ref="M23:R23" si="12">(M22/M20)*100</f>
        <v>50.302154300836655</v>
      </c>
      <c r="N23" s="16">
        <f t="shared" si="12"/>
        <v>-15.381081049788522</v>
      </c>
      <c r="O23" s="16">
        <f t="shared" si="12"/>
        <v>-42.686078942373207</v>
      </c>
      <c r="P23" s="16">
        <f t="shared" si="12"/>
        <v>14.124300554116639</v>
      </c>
      <c r="Q23" s="16">
        <f t="shared" si="12"/>
        <v>-100</v>
      </c>
      <c r="R23" s="16">
        <f t="shared" si="12"/>
        <v>14.106048382713096</v>
      </c>
      <c r="S23" s="16">
        <f>(S22/S20)*100</f>
        <v>138.32938392670917</v>
      </c>
    </row>
    <row r="26" spans="1:21">
      <c r="M26" s="98"/>
      <c r="N26" s="98"/>
      <c r="O26" s="98"/>
      <c r="P26" s="98"/>
      <c r="Q26" s="98"/>
      <c r="R26" s="98"/>
      <c r="S26" s="9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5"/>
  <sheetViews>
    <sheetView workbookViewId="0">
      <selection sqref="A1:XFD1"/>
    </sheetView>
  </sheetViews>
  <sheetFormatPr defaultColWidth="8.7265625" defaultRowHeight="11.5"/>
  <cols>
    <col min="1" max="14" width="7.81640625" style="3" customWidth="1"/>
    <col min="15" max="15" width="7.54296875" style="3" bestFit="1" customWidth="1"/>
    <col min="16" max="16384" width="8.7265625" style="3"/>
  </cols>
  <sheetData>
    <row r="1" spans="2:15" s="51" customFormat="1"/>
    <row r="3" spans="2:15" ht="60" customHeight="1">
      <c r="B3" s="1" t="s">
        <v>44</v>
      </c>
      <c r="C3" s="17" t="s">
        <v>74</v>
      </c>
      <c r="D3" s="17" t="s">
        <v>1</v>
      </c>
      <c r="E3" s="17" t="s">
        <v>2</v>
      </c>
      <c r="F3" s="17" t="s">
        <v>3</v>
      </c>
      <c r="G3" s="17" t="s">
        <v>4</v>
      </c>
      <c r="H3" s="17" t="s">
        <v>5</v>
      </c>
      <c r="I3" s="17" t="s">
        <v>75</v>
      </c>
      <c r="J3" s="17" t="s">
        <v>7</v>
      </c>
      <c r="K3" s="17" t="s">
        <v>76</v>
      </c>
      <c r="L3" s="17" t="s">
        <v>8</v>
      </c>
      <c r="M3" s="17" t="s">
        <v>9</v>
      </c>
      <c r="N3" s="17" t="s">
        <v>72</v>
      </c>
      <c r="O3" s="17" t="s">
        <v>73</v>
      </c>
    </row>
    <row r="4" spans="2:15">
      <c r="B4" s="3" t="s">
        <v>67</v>
      </c>
      <c r="C4" s="10">
        <v>646.87139845900003</v>
      </c>
      <c r="D4" s="10">
        <v>1046.4069538200001</v>
      </c>
      <c r="E4" s="10">
        <v>1113.5821660480001</v>
      </c>
      <c r="F4" s="10">
        <v>1292.74893939</v>
      </c>
      <c r="G4" s="10">
        <v>62.664147820000004</v>
      </c>
      <c r="H4" s="10">
        <v>1261.4527075610001</v>
      </c>
      <c r="I4" s="10">
        <v>327.03256075300004</v>
      </c>
      <c r="J4" s="10">
        <v>67.519221709999997</v>
      </c>
      <c r="K4" s="10">
        <v>167.327426446</v>
      </c>
      <c r="L4" s="10">
        <v>679.26987992299996</v>
      </c>
      <c r="M4" s="10">
        <v>157.79736212099999</v>
      </c>
      <c r="N4" s="10">
        <v>235.68841534599878</v>
      </c>
      <c r="O4" s="10">
        <v>7058.3611793970003</v>
      </c>
    </row>
    <row r="5" spans="2:15">
      <c r="B5" s="3" t="s">
        <v>53</v>
      </c>
      <c r="C5" s="10">
        <v>808.34935135500007</v>
      </c>
      <c r="D5" s="10">
        <v>542.44013500000005</v>
      </c>
      <c r="E5" s="10">
        <v>1266.6758628800001</v>
      </c>
      <c r="F5" s="10">
        <v>1163.233433251</v>
      </c>
      <c r="G5" s="10">
        <v>85.100051276999992</v>
      </c>
      <c r="H5" s="10">
        <v>1166.7947923020001</v>
      </c>
      <c r="I5" s="10">
        <v>414.35032164</v>
      </c>
      <c r="J5" s="10">
        <v>74.938038702</v>
      </c>
      <c r="K5" s="10">
        <v>205.98696098300002</v>
      </c>
      <c r="L5" s="10">
        <v>727.77040050300002</v>
      </c>
      <c r="M5" s="10">
        <v>181.789347445</v>
      </c>
      <c r="N5" s="10">
        <v>270.96506463599968</v>
      </c>
      <c r="O5" s="10">
        <v>6908.3937599740002</v>
      </c>
    </row>
    <row r="6" spans="2:15">
      <c r="B6" s="3" t="s">
        <v>54</v>
      </c>
      <c r="C6" s="10">
        <v>818.34881334500005</v>
      </c>
      <c r="D6" s="10">
        <v>1091.2888370599999</v>
      </c>
      <c r="E6" s="10">
        <v>1232.947637559</v>
      </c>
      <c r="F6" s="10">
        <v>1355.934851964</v>
      </c>
      <c r="G6" s="10">
        <v>88.965216371000011</v>
      </c>
      <c r="H6" s="10">
        <v>1190.3116901400001</v>
      </c>
      <c r="I6" s="10">
        <v>444.674322889</v>
      </c>
      <c r="J6" s="10">
        <v>88.669618290000003</v>
      </c>
      <c r="K6" s="10">
        <v>235.03095523600001</v>
      </c>
      <c r="L6" s="10">
        <v>727.31235400200001</v>
      </c>
      <c r="M6" s="10">
        <v>179.206340453</v>
      </c>
      <c r="N6" s="10">
        <v>243.56231036900044</v>
      </c>
      <c r="O6" s="10">
        <v>7696.2529476780001</v>
      </c>
    </row>
    <row r="7" spans="2:15">
      <c r="B7" s="4" t="s">
        <v>55</v>
      </c>
      <c r="C7" s="12">
        <v>2273.5695631590006</v>
      </c>
      <c r="D7" s="12">
        <v>2680.1359258800003</v>
      </c>
      <c r="E7" s="12">
        <v>3613.2056664870006</v>
      </c>
      <c r="F7" s="12">
        <v>3811.9172246049993</v>
      </c>
      <c r="G7" s="12">
        <v>236.72941546799998</v>
      </c>
      <c r="H7" s="12">
        <v>3618.5591900030004</v>
      </c>
      <c r="I7" s="12">
        <v>1186.057205282</v>
      </c>
      <c r="J7" s="12">
        <v>231.12687870200003</v>
      </c>
      <c r="K7" s="12">
        <v>608.34534266499998</v>
      </c>
      <c r="L7" s="12">
        <v>2134.3526344279999</v>
      </c>
      <c r="M7" s="12">
        <v>518.79305001900002</v>
      </c>
      <c r="N7" s="12">
        <v>750.21579035099887</v>
      </c>
      <c r="O7" s="12">
        <v>21663.007887049</v>
      </c>
    </row>
    <row r="8" spans="2:15">
      <c r="B8" s="3" t="s">
        <v>56</v>
      </c>
      <c r="C8" s="10">
        <v>669.17388429599998</v>
      </c>
      <c r="D8" s="10">
        <v>376.49117361000003</v>
      </c>
      <c r="E8" s="10">
        <v>1076.4527605580001</v>
      </c>
      <c r="F8" s="10">
        <v>1809.933786926</v>
      </c>
      <c r="G8" s="10">
        <v>87.561009377000005</v>
      </c>
      <c r="H8" s="10">
        <v>986.84617080600003</v>
      </c>
      <c r="I8" s="10">
        <v>395.64161573600001</v>
      </c>
      <c r="J8" s="10">
        <v>96.155145052999998</v>
      </c>
      <c r="K8" s="10">
        <v>226.56997741299998</v>
      </c>
      <c r="L8" s="10">
        <v>727.64634804499997</v>
      </c>
      <c r="M8" s="10">
        <v>191.72861384799998</v>
      </c>
      <c r="N8" s="10">
        <v>227.36905284499932</v>
      </c>
      <c r="O8" s="10">
        <v>6871.5695385129993</v>
      </c>
    </row>
    <row r="9" spans="2:15">
      <c r="B9" s="3" t="s">
        <v>0</v>
      </c>
      <c r="C9" s="10">
        <v>784.12807366999994</v>
      </c>
      <c r="D9" s="10">
        <v>1818.3887859900001</v>
      </c>
      <c r="E9" s="10">
        <v>1281.2369834130002</v>
      </c>
      <c r="F9" s="10">
        <v>1534.2024496659999</v>
      </c>
      <c r="G9" s="10">
        <v>92.526682499000003</v>
      </c>
      <c r="H9" s="10">
        <v>1242.4880239849999</v>
      </c>
      <c r="I9" s="10">
        <v>454.66679667900002</v>
      </c>
      <c r="J9" s="10">
        <v>101.09386430799999</v>
      </c>
      <c r="K9" s="10">
        <v>233.19064005799999</v>
      </c>
      <c r="L9" s="10">
        <v>586.14245133899999</v>
      </c>
      <c r="M9" s="10">
        <v>187.12846022900001</v>
      </c>
      <c r="N9" s="10">
        <v>231.21857488600159</v>
      </c>
      <c r="O9" s="10">
        <v>8546.4117867219993</v>
      </c>
    </row>
    <row r="10" spans="2:15">
      <c r="B10" s="3" t="s">
        <v>57</v>
      </c>
      <c r="C10" s="10">
        <v>724.51483989400003</v>
      </c>
      <c r="D10" s="10">
        <v>714.30254907000005</v>
      </c>
      <c r="E10" s="10">
        <v>1111.8044216070002</v>
      </c>
      <c r="F10" s="10">
        <v>1438.9184062699999</v>
      </c>
      <c r="G10" s="10">
        <v>103.76257519400001</v>
      </c>
      <c r="H10" s="10">
        <v>1120.9269711059999</v>
      </c>
      <c r="I10" s="10">
        <v>381.21766070000001</v>
      </c>
      <c r="J10" s="10">
        <v>97.786144596</v>
      </c>
      <c r="K10" s="10">
        <v>165.83305404800001</v>
      </c>
      <c r="L10" s="10">
        <v>644.21460692599999</v>
      </c>
      <c r="M10" s="10">
        <v>181.36518438800002</v>
      </c>
      <c r="N10" s="10">
        <v>245.29569050000001</v>
      </c>
      <c r="O10" s="10">
        <v>6929.9421042989998</v>
      </c>
    </row>
    <row r="11" spans="2:15">
      <c r="B11" s="4" t="s">
        <v>58</v>
      </c>
      <c r="C11" s="12">
        <v>2177.81679786</v>
      </c>
      <c r="D11" s="12">
        <v>2909.1825086700001</v>
      </c>
      <c r="E11" s="12">
        <v>3469.4941655779999</v>
      </c>
      <c r="F11" s="12">
        <v>4783.0546428619991</v>
      </c>
      <c r="G11" s="12">
        <v>283.85026706999997</v>
      </c>
      <c r="H11" s="12">
        <v>3350.261165897</v>
      </c>
      <c r="I11" s="12">
        <v>1231.5260731149999</v>
      </c>
      <c r="J11" s="12">
        <v>295.03515395700003</v>
      </c>
      <c r="K11" s="12">
        <v>625.59367151899994</v>
      </c>
      <c r="L11" s="12">
        <v>1958.0034063099999</v>
      </c>
      <c r="M11" s="12">
        <v>560.22225846499998</v>
      </c>
      <c r="N11" s="12">
        <v>703.88331823100089</v>
      </c>
      <c r="O11" s="12">
        <v>22347.923429533999</v>
      </c>
    </row>
    <row r="12" spans="2:15">
      <c r="B12" s="3" t="s">
        <v>59</v>
      </c>
      <c r="C12" s="10">
        <v>665.07351576999997</v>
      </c>
      <c r="D12" s="10">
        <v>645.14220110999997</v>
      </c>
      <c r="E12" s="10">
        <v>1024.239795382</v>
      </c>
      <c r="F12" s="10">
        <v>1506.8539729909999</v>
      </c>
      <c r="G12" s="10">
        <v>94.774236830999996</v>
      </c>
      <c r="H12" s="10">
        <v>1062.3120467819999</v>
      </c>
      <c r="I12" s="10">
        <v>382.64586493400003</v>
      </c>
      <c r="J12" s="10">
        <v>110.763609782</v>
      </c>
      <c r="K12" s="10">
        <v>187.98206748800001</v>
      </c>
      <c r="L12" s="10">
        <v>574.07056424899997</v>
      </c>
      <c r="M12" s="10">
        <v>177.04487114399998</v>
      </c>
      <c r="N12" s="10">
        <v>246.02057577700043</v>
      </c>
      <c r="O12" s="10">
        <v>6676.9233222399998</v>
      </c>
    </row>
    <row r="13" spans="2:15">
      <c r="B13" s="3" t="s">
        <v>60</v>
      </c>
      <c r="C13" s="10">
        <v>730.55275936500004</v>
      </c>
      <c r="D13" s="10">
        <v>381.62174451999999</v>
      </c>
      <c r="E13" s="10">
        <v>1240.8679897939999</v>
      </c>
      <c r="F13" s="10">
        <v>1544.8101182390001</v>
      </c>
      <c r="G13" s="10">
        <v>100.61800729000001</v>
      </c>
      <c r="H13" s="10">
        <v>1129.926567796</v>
      </c>
      <c r="I13" s="10">
        <v>407.41926707900001</v>
      </c>
      <c r="J13" s="10">
        <v>99.727778930999989</v>
      </c>
      <c r="K13" s="10">
        <v>238.39567969499998</v>
      </c>
      <c r="L13" s="10">
        <v>597.90963310000006</v>
      </c>
      <c r="M13" s="10">
        <v>219.36997555399998</v>
      </c>
      <c r="N13" s="10">
        <v>246.679691625</v>
      </c>
      <c r="O13" s="10">
        <v>6937.8992129879998</v>
      </c>
    </row>
    <row r="14" spans="2:15">
      <c r="B14" s="3" t="s">
        <v>61</v>
      </c>
      <c r="C14" s="10">
        <v>796.55425621800009</v>
      </c>
      <c r="D14" s="10">
        <v>743.38847585999997</v>
      </c>
      <c r="E14" s="10">
        <v>1195.8061192539999</v>
      </c>
      <c r="F14" s="10">
        <v>1302.7502939139999</v>
      </c>
      <c r="G14" s="10">
        <v>116.67810731599999</v>
      </c>
      <c r="H14" s="10">
        <v>1449.430245951</v>
      </c>
      <c r="I14" s="10">
        <v>410.097650585</v>
      </c>
      <c r="J14" s="10">
        <v>97.981424756999999</v>
      </c>
      <c r="K14" s="10">
        <v>219.641799021</v>
      </c>
      <c r="L14" s="10">
        <v>460.65211764399999</v>
      </c>
      <c r="M14" s="10">
        <v>191.33754043100001</v>
      </c>
      <c r="N14" s="10">
        <v>293.27727715600111</v>
      </c>
      <c r="O14" s="10">
        <v>7277.5953081070002</v>
      </c>
    </row>
    <row r="15" spans="2:15">
      <c r="B15" s="4" t="s">
        <v>62</v>
      </c>
      <c r="C15" s="12">
        <v>2192.1805313530003</v>
      </c>
      <c r="D15" s="12">
        <v>1770.1524214900001</v>
      </c>
      <c r="E15" s="12">
        <v>3460.9139044299995</v>
      </c>
      <c r="F15" s="12">
        <v>4354.4143851440003</v>
      </c>
      <c r="G15" s="12">
        <v>312.070351437</v>
      </c>
      <c r="H15" s="12">
        <v>3641.6688605290001</v>
      </c>
      <c r="I15" s="12">
        <v>1200.1627825980001</v>
      </c>
      <c r="J15" s="12">
        <v>308.47281347000001</v>
      </c>
      <c r="K15" s="12">
        <v>646.01954620399999</v>
      </c>
      <c r="L15" s="12">
        <v>1632.6323149930001</v>
      </c>
      <c r="M15" s="12">
        <v>587.752387129</v>
      </c>
      <c r="N15" s="12">
        <v>785.97754455800157</v>
      </c>
      <c r="O15" s="12">
        <v>20892.417843334999</v>
      </c>
    </row>
    <row r="16" spans="2:15">
      <c r="B16" s="3" t="s">
        <v>63</v>
      </c>
      <c r="C16" s="10">
        <v>925.99845323900001</v>
      </c>
      <c r="D16" s="10">
        <v>681.77115107000009</v>
      </c>
      <c r="E16" s="10">
        <v>1228.74870781</v>
      </c>
      <c r="F16" s="10">
        <v>1358.3149423970001</v>
      </c>
      <c r="G16" s="10">
        <v>119.34408060600001</v>
      </c>
      <c r="H16" s="10">
        <v>1610.396390052</v>
      </c>
      <c r="I16" s="10">
        <v>429.89463623299997</v>
      </c>
      <c r="J16" s="10">
        <v>97.218124966999994</v>
      </c>
      <c r="K16" s="10">
        <v>260.45365416999999</v>
      </c>
      <c r="L16" s="10">
        <v>654.77302189099998</v>
      </c>
      <c r="M16" s="10">
        <v>210.14742192199998</v>
      </c>
      <c r="N16" s="10">
        <v>299.00339764700033</v>
      </c>
      <c r="O16" s="10">
        <v>7876.0639820039996</v>
      </c>
    </row>
    <row r="17" spans="2:15">
      <c r="B17" s="3" t="s">
        <v>64</v>
      </c>
      <c r="C17" s="10">
        <v>887.79165790600007</v>
      </c>
      <c r="D17" s="10">
        <v>719.21621194000011</v>
      </c>
      <c r="E17" s="10">
        <v>1342.805034062</v>
      </c>
      <c r="F17" s="10">
        <v>1464.427694298</v>
      </c>
      <c r="G17" s="10">
        <v>112.34192330400001</v>
      </c>
      <c r="H17" s="10">
        <v>1342.1334835130001</v>
      </c>
      <c r="I17" s="10">
        <v>408.81862994300002</v>
      </c>
      <c r="J17" s="10">
        <v>90.742564354999999</v>
      </c>
      <c r="K17" s="10">
        <v>228.658742442</v>
      </c>
      <c r="L17" s="10">
        <v>456.35711648699998</v>
      </c>
      <c r="M17" s="10">
        <v>220.55822870100002</v>
      </c>
      <c r="N17" s="10">
        <v>284.95286252799986</v>
      </c>
      <c r="O17" s="10">
        <v>7558.8041494790004</v>
      </c>
    </row>
    <row r="18" spans="2:15">
      <c r="B18" s="3" t="s">
        <v>65</v>
      </c>
      <c r="C18" s="10">
        <v>677.07202222700005</v>
      </c>
      <c r="D18" s="10">
        <v>656.81770148999999</v>
      </c>
      <c r="E18" s="10">
        <v>1126.294590968</v>
      </c>
      <c r="F18" s="10">
        <v>1169.282600818</v>
      </c>
      <c r="G18" s="10">
        <v>91.581299934</v>
      </c>
      <c r="H18" s="10">
        <v>1306.2815945799998</v>
      </c>
      <c r="I18" s="10">
        <v>334.85792256400003</v>
      </c>
      <c r="J18" s="10">
        <v>87.546973913000002</v>
      </c>
      <c r="K18" s="10">
        <v>201.37684662200002</v>
      </c>
      <c r="L18" s="10">
        <v>574.26248231799991</v>
      </c>
      <c r="M18" s="10">
        <v>171.211713363</v>
      </c>
      <c r="N18" s="10">
        <v>180.93729590600014</v>
      </c>
      <c r="O18" s="10">
        <v>6577.5230447029999</v>
      </c>
    </row>
    <row r="19" spans="2:15">
      <c r="B19" s="4" t="s">
        <v>66</v>
      </c>
      <c r="C19" s="12">
        <v>2490.8621333719998</v>
      </c>
      <c r="D19" s="12">
        <v>2057.8050645000003</v>
      </c>
      <c r="E19" s="12">
        <v>3697.8483328399998</v>
      </c>
      <c r="F19" s="12">
        <v>3992.0252375130003</v>
      </c>
      <c r="G19" s="12">
        <v>323.26730384400003</v>
      </c>
      <c r="H19" s="12">
        <v>4258.8114681449997</v>
      </c>
      <c r="I19" s="12">
        <v>1173.57118874</v>
      </c>
      <c r="J19" s="12">
        <v>275.507663235</v>
      </c>
      <c r="K19" s="12">
        <v>690.48924323400001</v>
      </c>
      <c r="L19" s="12">
        <v>1685.392620696</v>
      </c>
      <c r="M19" s="12">
        <v>601.91736398600005</v>
      </c>
      <c r="N19" s="12">
        <v>764.89355608100038</v>
      </c>
      <c r="O19" s="12">
        <v>22012.391176186</v>
      </c>
    </row>
    <row r="20" spans="2:15">
      <c r="B20" s="4" t="s">
        <v>69</v>
      </c>
      <c r="C20" s="12">
        <v>9134.4290257440007</v>
      </c>
      <c r="D20" s="12">
        <v>9417.2759205399998</v>
      </c>
      <c r="E20" s="12">
        <v>14241.462069335001</v>
      </c>
      <c r="F20" s="12">
        <v>16941.411490123999</v>
      </c>
      <c r="G20" s="12">
        <v>1155.9173378190001</v>
      </c>
      <c r="H20" s="12">
        <v>14869.300684574</v>
      </c>
      <c r="I20" s="12">
        <v>4791.3172497349997</v>
      </c>
      <c r="J20" s="12">
        <v>1110.142509364</v>
      </c>
      <c r="K20" s="12">
        <v>2570.4478036220003</v>
      </c>
      <c r="L20" s="12">
        <v>7410.3809764270009</v>
      </c>
      <c r="M20" s="12">
        <v>2268.6850595989999</v>
      </c>
      <c r="N20" s="12">
        <v>3004.9702092210082</v>
      </c>
      <c r="O20" s="12">
        <v>86915.740336104005</v>
      </c>
    </row>
    <row r="21" spans="2:15">
      <c r="B21" s="3" t="s">
        <v>68</v>
      </c>
      <c r="C21" s="10">
        <v>786.50622965999992</v>
      </c>
      <c r="D21" s="10">
        <v>463.75839945000001</v>
      </c>
      <c r="E21" s="10">
        <v>1278.451643614</v>
      </c>
      <c r="F21" s="10">
        <v>1593.0736163020001</v>
      </c>
      <c r="G21" s="10">
        <v>61.808389857000002</v>
      </c>
      <c r="H21" s="10">
        <v>1177.2628879809999</v>
      </c>
      <c r="I21" s="10">
        <v>266.33852892800002</v>
      </c>
      <c r="J21" s="10">
        <v>74.630199062999992</v>
      </c>
      <c r="K21" s="10">
        <v>160.47967481000001</v>
      </c>
      <c r="L21" s="10">
        <v>510.92985572000003</v>
      </c>
      <c r="M21" s="10">
        <v>133.86569504400001</v>
      </c>
      <c r="N21" s="10">
        <v>189.97868863199901</v>
      </c>
      <c r="O21" s="10">
        <v>6697.0838090609996</v>
      </c>
    </row>
    <row r="22" spans="2:15">
      <c r="B22" s="7" t="s">
        <v>53</v>
      </c>
      <c r="C22" s="11">
        <v>787.50055568100004</v>
      </c>
      <c r="D22" s="11">
        <v>4516.0184600800003</v>
      </c>
      <c r="E22" s="11">
        <v>1060.463250003</v>
      </c>
      <c r="F22" s="11">
        <v>1045.0453828239999</v>
      </c>
      <c r="G22" s="11">
        <v>60.366412193999999</v>
      </c>
      <c r="H22" s="11">
        <v>992.99319636399991</v>
      </c>
      <c r="I22" s="11">
        <v>308.52091283499999</v>
      </c>
      <c r="J22" s="11">
        <v>75.427963601999991</v>
      </c>
      <c r="K22" s="11">
        <v>214.00579458600001</v>
      </c>
      <c r="L22" s="11">
        <v>421.722940268</v>
      </c>
      <c r="M22" s="11">
        <v>164.65532177099999</v>
      </c>
      <c r="N22" s="11">
        <v>196.87578343499948</v>
      </c>
      <c r="O22" s="11">
        <v>9843.5959736429995</v>
      </c>
    </row>
    <row r="23" spans="2:15">
      <c r="B23" s="20" t="s">
        <v>70</v>
      </c>
      <c r="C23" s="10">
        <v>0.99432602100011991</v>
      </c>
      <c r="D23" s="10">
        <v>4052.2600606300002</v>
      </c>
      <c r="E23" s="10">
        <v>-217.98839361099999</v>
      </c>
      <c r="F23" s="10">
        <v>-548.02823347800017</v>
      </c>
      <c r="G23" s="10">
        <v>-1.441977663000003</v>
      </c>
      <c r="H23" s="10">
        <v>-184.26969161700003</v>
      </c>
      <c r="I23" s="10">
        <v>42.182383906999974</v>
      </c>
      <c r="J23" s="10">
        <v>0.79776453899999922</v>
      </c>
      <c r="K23" s="10">
        <v>53.526119776000002</v>
      </c>
      <c r="L23" s="10">
        <v>-89.206915452000032</v>
      </c>
      <c r="M23" s="10">
        <v>30.789626726999984</v>
      </c>
      <c r="N23" s="10">
        <v>6.8970948030004706</v>
      </c>
      <c r="O23" s="10">
        <v>3146.512164582</v>
      </c>
    </row>
    <row r="24" spans="2:15">
      <c r="B24" s="15" t="s">
        <v>71</v>
      </c>
      <c r="C24" s="11">
        <v>0.12642315896594472</v>
      </c>
      <c r="D24" s="11">
        <v>873.78688244478758</v>
      </c>
      <c r="E24" s="11">
        <v>-17.050969013953317</v>
      </c>
      <c r="F24" s="11">
        <v>-34.400684806401941</v>
      </c>
      <c r="G24" s="11">
        <v>-2.3329804680823507</v>
      </c>
      <c r="H24" s="11">
        <v>-15.652382615493948</v>
      </c>
      <c r="I24" s="11">
        <v>15.837882741480202</v>
      </c>
      <c r="J24" s="11">
        <v>1.0689567346947</v>
      </c>
      <c r="K24" s="11">
        <v>33.353831156108882</v>
      </c>
      <c r="L24" s="11">
        <v>-17.459718678269457</v>
      </c>
      <c r="M24" s="11">
        <v>23.000386108539466</v>
      </c>
      <c r="N24" s="11">
        <v>3.630457106881388</v>
      </c>
      <c r="O24" s="11">
        <v>46.983317728902271</v>
      </c>
    </row>
    <row r="25" spans="2:15">
      <c r="B25" s="106" t="s">
        <v>77</v>
      </c>
      <c r="C25" s="106"/>
    </row>
    <row r="26" spans="2:15">
      <c r="B26" s="18">
        <v>2025</v>
      </c>
      <c r="C26" s="23">
        <v>10.509522199800722</v>
      </c>
      <c r="D26" s="23">
        <v>10.834948749355759</v>
      </c>
      <c r="E26" s="23">
        <v>16.38536588915095</v>
      </c>
      <c r="F26" s="23">
        <v>19.491764580973939</v>
      </c>
      <c r="G26" s="23">
        <v>1.32992865659207</v>
      </c>
      <c r="H26" s="23">
        <v>17.107719070302192</v>
      </c>
      <c r="I26" s="23">
        <v>5.5126001702418108</v>
      </c>
      <c r="J26" s="23">
        <v>1.2772629043612449</v>
      </c>
      <c r="K26" s="23">
        <v>2.9574019546770858</v>
      </c>
      <c r="L26" s="23">
        <v>8.5259366689750156</v>
      </c>
      <c r="M26" s="23">
        <v>2.6102119717625056</v>
      </c>
      <c r="N26" s="23">
        <v>3.4573371838067066</v>
      </c>
      <c r="O26" s="23">
        <v>100</v>
      </c>
    </row>
    <row r="27" spans="2:15">
      <c r="B27" s="19" t="s">
        <v>68</v>
      </c>
      <c r="C27" s="21">
        <v>11.744010558683396</v>
      </c>
      <c r="D27" s="21">
        <v>6.9247811834539927</v>
      </c>
      <c r="E27" s="21">
        <v>19.08967664230638</v>
      </c>
      <c r="F27" s="21">
        <v>23.787571750955369</v>
      </c>
      <c r="G27" s="21">
        <v>0.92291498238941971</v>
      </c>
      <c r="H27" s="21">
        <v>17.57873906831195</v>
      </c>
      <c r="I27" s="21">
        <v>3.9769328938014805</v>
      </c>
      <c r="J27" s="21">
        <v>1.1143685996885251</v>
      </c>
      <c r="K27" s="21">
        <v>2.3962620057535302</v>
      </c>
      <c r="L27" s="21">
        <v>7.6291393431380348</v>
      </c>
      <c r="M27" s="21">
        <v>1.9988654593643105</v>
      </c>
      <c r="N27" s="21">
        <v>2.8367375121536069</v>
      </c>
      <c r="O27" s="21">
        <v>100</v>
      </c>
    </row>
    <row r="28" spans="2:15">
      <c r="B28" s="15" t="s">
        <v>78</v>
      </c>
      <c r="C28" s="22">
        <v>8.0001308240362015</v>
      </c>
      <c r="D28" s="22">
        <v>45.877730782246587</v>
      </c>
      <c r="E28" s="22">
        <v>10.773128568487305</v>
      </c>
      <c r="F28" s="22">
        <v>10.616500165408972</v>
      </c>
      <c r="G28" s="22">
        <v>0.61325568781607664</v>
      </c>
      <c r="H28" s="22">
        <v>10.087707774910887</v>
      </c>
      <c r="I28" s="22">
        <v>3.1342297434909856</v>
      </c>
      <c r="J28" s="22">
        <v>0.76626431848649912</v>
      </c>
      <c r="K28" s="22">
        <v>2.1740611374036209</v>
      </c>
      <c r="L28" s="22">
        <v>4.2842365879013755</v>
      </c>
      <c r="M28" s="22">
        <v>1.6727151562485654</v>
      </c>
      <c r="N28" s="22">
        <v>2.0000392535629237</v>
      </c>
      <c r="O28" s="22">
        <v>100</v>
      </c>
    </row>
    <row r="29" spans="2:15" ht="13">
      <c r="B29" s="101"/>
      <c r="C29" s="101"/>
      <c r="D29" s="101"/>
      <c r="E29" s="101"/>
      <c r="F29" s="101"/>
      <c r="G29" s="101"/>
      <c r="H29" s="101"/>
      <c r="I29" s="101"/>
      <c r="J29" s="101"/>
      <c r="K29" s="101"/>
      <c r="L29" s="101"/>
      <c r="M29" s="101"/>
      <c r="N29" s="101"/>
      <c r="O29" s="101"/>
    </row>
    <row r="30" spans="2:15" ht="13">
      <c r="B30" s="101"/>
      <c r="C30" s="101"/>
      <c r="D30" s="101"/>
      <c r="E30" s="101"/>
      <c r="F30" s="101"/>
      <c r="G30" s="101"/>
      <c r="H30" s="101"/>
      <c r="I30" s="101"/>
      <c r="J30" s="101"/>
      <c r="K30" s="101"/>
      <c r="L30" s="101"/>
      <c r="M30" s="101"/>
      <c r="N30" s="101"/>
      <c r="O30" s="101"/>
    </row>
    <row r="32" spans="2:15">
      <c r="C32" s="98"/>
      <c r="D32" s="98"/>
      <c r="E32" s="98"/>
      <c r="F32" s="98"/>
      <c r="G32" s="98"/>
      <c r="H32" s="98"/>
      <c r="I32" s="98"/>
      <c r="J32" s="98"/>
      <c r="K32" s="98"/>
      <c r="L32" s="98"/>
      <c r="M32" s="98"/>
      <c r="N32" s="98"/>
      <c r="O32" s="98"/>
    </row>
    <row r="35" spans="3:15">
      <c r="C35" s="102"/>
      <c r="D35" s="102"/>
      <c r="E35" s="102"/>
      <c r="F35" s="102"/>
      <c r="G35" s="102"/>
      <c r="H35" s="102"/>
      <c r="I35" s="102"/>
      <c r="J35" s="102"/>
      <c r="K35" s="102"/>
      <c r="L35" s="102"/>
      <c r="M35" s="102"/>
      <c r="N35" s="102"/>
      <c r="O35" s="102"/>
    </row>
  </sheetData>
  <mergeCells count="1">
    <mergeCell ref="B25:C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9"/>
  <sheetViews>
    <sheetView workbookViewId="0">
      <selection sqref="A1:XFD1"/>
    </sheetView>
  </sheetViews>
  <sheetFormatPr defaultColWidth="8.7265625" defaultRowHeight="11.5"/>
  <cols>
    <col min="1" max="1" width="4.453125" style="3" bestFit="1" customWidth="1"/>
    <col min="2" max="2" width="8.7265625" style="3"/>
    <col min="3" max="3" width="5.1796875" style="3" bestFit="1" customWidth="1"/>
    <col min="4" max="4" width="8.81640625" style="3" customWidth="1"/>
    <col min="5" max="5" width="7.54296875" style="3" customWidth="1"/>
    <col min="6" max="6" width="6" style="3" bestFit="1" customWidth="1"/>
    <col min="7" max="7" width="8.453125" style="3" customWidth="1"/>
    <col min="8" max="8" width="8.1796875" style="3" bestFit="1" customWidth="1"/>
    <col min="9" max="10" width="6.453125" style="3" bestFit="1" customWidth="1"/>
    <col min="11" max="11" width="8" style="3" customWidth="1"/>
    <col min="12" max="12" width="5.1796875" style="3" bestFit="1" customWidth="1"/>
    <col min="13" max="13" width="6.453125" style="3" bestFit="1" customWidth="1"/>
    <col min="14" max="14" width="7.7265625" style="3" customWidth="1"/>
    <col min="15" max="15" width="7.453125" style="3" customWidth="1"/>
    <col min="16" max="16" width="8.7265625" style="3"/>
    <col min="17" max="17" width="22.81640625" style="3" customWidth="1"/>
    <col min="18" max="16384" width="8.7265625" style="3"/>
  </cols>
  <sheetData>
    <row r="1" spans="2:15" s="51" customFormat="1"/>
    <row r="3" spans="2:15" ht="47.15" customHeight="1">
      <c r="B3" s="1" t="s">
        <v>44</v>
      </c>
      <c r="C3" s="24" t="s">
        <v>11</v>
      </c>
      <c r="D3" s="24" t="s">
        <v>12</v>
      </c>
      <c r="E3" s="24" t="s">
        <v>1</v>
      </c>
      <c r="F3" s="24" t="s">
        <v>13</v>
      </c>
      <c r="G3" s="24" t="s">
        <v>14</v>
      </c>
      <c r="H3" s="24" t="s">
        <v>5</v>
      </c>
      <c r="I3" s="24" t="s">
        <v>15</v>
      </c>
      <c r="J3" s="24" t="s">
        <v>79</v>
      </c>
      <c r="K3" s="24" t="s">
        <v>17</v>
      </c>
      <c r="L3" s="24" t="s">
        <v>80</v>
      </c>
      <c r="M3" s="24" t="s">
        <v>8</v>
      </c>
      <c r="N3" s="24" t="s">
        <v>72</v>
      </c>
      <c r="O3" s="24" t="s">
        <v>73</v>
      </c>
    </row>
    <row r="4" spans="2:15">
      <c r="B4" s="3" t="s">
        <v>67</v>
      </c>
      <c r="C4" s="10">
        <v>31.743026539999999</v>
      </c>
      <c r="D4" s="10">
        <v>995.11044261999996</v>
      </c>
      <c r="E4" s="10">
        <v>1531.4038286099999</v>
      </c>
      <c r="F4" s="10">
        <v>27.353618480000002</v>
      </c>
      <c r="G4" s="10">
        <v>4.4473404000000007</v>
      </c>
      <c r="H4" s="10">
        <v>210.71540833</v>
      </c>
      <c r="I4" s="10">
        <v>5.8434027300000002</v>
      </c>
      <c r="J4" s="10">
        <v>31.428305870000003</v>
      </c>
      <c r="K4" s="10">
        <v>146.79206105</v>
      </c>
      <c r="L4" s="10">
        <v>34.611383609999997</v>
      </c>
      <c r="M4" s="10">
        <v>56.87664599</v>
      </c>
      <c r="N4" s="10">
        <v>88.814726460000031</v>
      </c>
      <c r="O4" s="10">
        <v>3165.1401906900001</v>
      </c>
    </row>
    <row r="5" spans="2:15">
      <c r="B5" s="3" t="s">
        <v>53</v>
      </c>
      <c r="C5" s="10">
        <v>31.304549260000002</v>
      </c>
      <c r="D5" s="10">
        <v>907.85732726000003</v>
      </c>
      <c r="E5" s="10">
        <v>3903.7754015199998</v>
      </c>
      <c r="F5" s="10">
        <v>31.432777260000002</v>
      </c>
      <c r="G5" s="10">
        <v>15.005137769999999</v>
      </c>
      <c r="H5" s="10">
        <v>247.75907289</v>
      </c>
      <c r="I5" s="10">
        <v>5.8568562499999999</v>
      </c>
      <c r="J5" s="10">
        <v>32.707594550000003</v>
      </c>
      <c r="K5" s="10">
        <v>90.482066700000004</v>
      </c>
      <c r="L5" s="10">
        <v>29.640014170000001</v>
      </c>
      <c r="M5" s="10">
        <v>45.731562689999997</v>
      </c>
      <c r="N5" s="10">
        <v>143.48344766999912</v>
      </c>
      <c r="O5" s="10">
        <v>5485.0358079899997</v>
      </c>
    </row>
    <row r="6" spans="2:15">
      <c r="B6" s="3" t="s">
        <v>54</v>
      </c>
      <c r="C6" s="10">
        <v>42.164876670000005</v>
      </c>
      <c r="D6" s="10">
        <v>995.51680431</v>
      </c>
      <c r="E6" s="10">
        <v>4177.23665755</v>
      </c>
      <c r="F6" s="10">
        <v>34.97001779</v>
      </c>
      <c r="G6" s="10">
        <v>23.15692997</v>
      </c>
      <c r="H6" s="10">
        <v>267.04306889999998</v>
      </c>
      <c r="I6" s="10">
        <v>17.330515649999999</v>
      </c>
      <c r="J6" s="10">
        <v>40.722780469999996</v>
      </c>
      <c r="K6" s="10">
        <v>88.198165829999994</v>
      </c>
      <c r="L6" s="10">
        <v>30.286940269999999</v>
      </c>
      <c r="M6" s="10">
        <v>71.849621599999992</v>
      </c>
      <c r="N6" s="10">
        <v>116.69953871000004</v>
      </c>
      <c r="O6" s="10">
        <v>5905.1759177200001</v>
      </c>
    </row>
    <row r="7" spans="2:15">
      <c r="B7" s="4" t="s">
        <v>55</v>
      </c>
      <c r="C7" s="12">
        <v>105.21245247</v>
      </c>
      <c r="D7" s="12">
        <v>2898.4845741899999</v>
      </c>
      <c r="E7" s="12">
        <v>9612.4158876800011</v>
      </c>
      <c r="F7" s="12">
        <v>93.756413530000003</v>
      </c>
      <c r="G7" s="12">
        <v>42.609408139999999</v>
      </c>
      <c r="H7" s="12">
        <v>725.51755012000001</v>
      </c>
      <c r="I7" s="12">
        <v>29.03077463</v>
      </c>
      <c r="J7" s="12">
        <v>104.85868089</v>
      </c>
      <c r="K7" s="12">
        <v>325.47229357999998</v>
      </c>
      <c r="L7" s="12">
        <v>94.538338049999993</v>
      </c>
      <c r="M7" s="12">
        <v>174.45783028</v>
      </c>
      <c r="N7" s="12">
        <v>348.99771283999922</v>
      </c>
      <c r="O7" s="12">
        <v>14555.351916400001</v>
      </c>
    </row>
    <row r="8" spans="2:15">
      <c r="B8" s="3" t="s">
        <v>56</v>
      </c>
      <c r="C8" s="10">
        <v>34.567574039999997</v>
      </c>
      <c r="D8" s="10">
        <v>865.07012471000007</v>
      </c>
      <c r="E8" s="10">
        <v>7323.11323283</v>
      </c>
      <c r="F8" s="10">
        <v>29.300205289999997</v>
      </c>
      <c r="G8" s="10">
        <v>30.608194809999997</v>
      </c>
      <c r="H8" s="10">
        <v>232.17575169</v>
      </c>
      <c r="I8" s="10">
        <v>27.047433719999997</v>
      </c>
      <c r="J8" s="10">
        <v>30.45022372</v>
      </c>
      <c r="K8" s="10">
        <v>93.645969390000005</v>
      </c>
      <c r="L8" s="10">
        <v>44.686545659999993</v>
      </c>
      <c r="M8" s="10">
        <v>81.273943799999998</v>
      </c>
      <c r="N8" s="10">
        <v>121.01542773999977</v>
      </c>
      <c r="O8" s="10">
        <v>8912.9546274000004</v>
      </c>
    </row>
    <row r="9" spans="2:15">
      <c r="B9" s="3" t="s">
        <v>0</v>
      </c>
      <c r="C9" s="10">
        <v>25.792643139999999</v>
      </c>
      <c r="D9" s="10">
        <v>1056.74022513</v>
      </c>
      <c r="E9" s="10">
        <v>5502.2673817799996</v>
      </c>
      <c r="F9" s="10">
        <v>30.184209289999998</v>
      </c>
      <c r="G9" s="10">
        <v>0</v>
      </c>
      <c r="H9" s="10">
        <v>250.51638825999999</v>
      </c>
      <c r="I9" s="10">
        <v>9.9718427899999984</v>
      </c>
      <c r="J9" s="10">
        <v>36.963047179999997</v>
      </c>
      <c r="K9" s="10">
        <v>94.665749629999993</v>
      </c>
      <c r="L9" s="10">
        <v>60.059479020000005</v>
      </c>
      <c r="M9" s="10">
        <v>54.495517169999999</v>
      </c>
      <c r="N9" s="10">
        <v>176.24894518999957</v>
      </c>
      <c r="O9" s="10">
        <v>7297.9054285800003</v>
      </c>
    </row>
    <row r="10" spans="2:15">
      <c r="B10" s="3" t="s">
        <v>57</v>
      </c>
      <c r="C10" s="10">
        <v>21.707735070000002</v>
      </c>
      <c r="D10" s="10">
        <v>1074.8712112000001</v>
      </c>
      <c r="E10" s="10">
        <v>5686.9689220399996</v>
      </c>
      <c r="F10" s="10">
        <v>36.785834380000004</v>
      </c>
      <c r="G10" s="10">
        <v>0</v>
      </c>
      <c r="H10" s="10">
        <v>257.10646187999998</v>
      </c>
      <c r="I10" s="10">
        <v>49.387112780000002</v>
      </c>
      <c r="J10" s="10">
        <v>38.121303399999995</v>
      </c>
      <c r="K10" s="10">
        <v>121.11052943999999</v>
      </c>
      <c r="L10" s="10">
        <v>42.55946926</v>
      </c>
      <c r="M10" s="10">
        <v>88.64280484999999</v>
      </c>
      <c r="N10" s="10">
        <v>165.83130851000118</v>
      </c>
      <c r="O10" s="10">
        <v>7583.0926928100007</v>
      </c>
    </row>
    <row r="11" spans="2:15">
      <c r="B11" s="4" t="s">
        <v>58</v>
      </c>
      <c r="C11" s="12">
        <v>82.067952250000005</v>
      </c>
      <c r="D11" s="12">
        <v>2996.6815610399999</v>
      </c>
      <c r="E11" s="12">
        <v>18512.349536650003</v>
      </c>
      <c r="F11" s="12">
        <v>96.270248960000004</v>
      </c>
      <c r="G11" s="12">
        <v>30.608194809999997</v>
      </c>
      <c r="H11" s="12">
        <v>739.79860182999994</v>
      </c>
      <c r="I11" s="12">
        <v>86.406389289999993</v>
      </c>
      <c r="J11" s="12">
        <v>105.53457430000002</v>
      </c>
      <c r="K11" s="12">
        <v>309.42224845999999</v>
      </c>
      <c r="L11" s="12">
        <v>147.30549393999999</v>
      </c>
      <c r="M11" s="12">
        <v>224.41226581999999</v>
      </c>
      <c r="N11" s="12">
        <v>463.09568144000053</v>
      </c>
      <c r="O11" s="12">
        <v>23793.952748790001</v>
      </c>
    </row>
    <row r="12" spans="2:15">
      <c r="B12" s="3" t="s">
        <v>59</v>
      </c>
      <c r="C12" s="10">
        <v>21.28581324</v>
      </c>
      <c r="D12" s="10">
        <v>773.75679270000001</v>
      </c>
      <c r="E12" s="10">
        <v>5993.4350744100002</v>
      </c>
      <c r="F12" s="10">
        <v>32.033758069999998</v>
      </c>
      <c r="G12" s="10">
        <v>1.5720000000000001</v>
      </c>
      <c r="H12" s="10">
        <v>267.51132713999999</v>
      </c>
      <c r="I12" s="10">
        <v>14.706035609999999</v>
      </c>
      <c r="J12" s="10">
        <v>39.831279850000001</v>
      </c>
      <c r="K12" s="10">
        <v>124.92844601</v>
      </c>
      <c r="L12" s="10">
        <v>28.816237649999998</v>
      </c>
      <c r="M12" s="10">
        <v>59.041829799999995</v>
      </c>
      <c r="N12" s="10">
        <v>155.22579893999958</v>
      </c>
      <c r="O12" s="10">
        <v>7512.1443934199997</v>
      </c>
    </row>
    <row r="13" spans="2:15">
      <c r="B13" s="3" t="s">
        <v>60</v>
      </c>
      <c r="C13" s="10">
        <v>24.973693870000002</v>
      </c>
      <c r="D13" s="10">
        <v>865.73025276999999</v>
      </c>
      <c r="E13" s="10">
        <v>3682.9768293500001</v>
      </c>
      <c r="F13" s="10">
        <v>31.286482620000001</v>
      </c>
      <c r="G13" s="10">
        <v>0</v>
      </c>
      <c r="H13" s="10">
        <v>316.80614869999999</v>
      </c>
      <c r="I13" s="10">
        <v>50.352403819999999</v>
      </c>
      <c r="J13" s="10">
        <v>38.248932350000004</v>
      </c>
      <c r="K13" s="10">
        <v>160.95397047</v>
      </c>
      <c r="L13" s="10">
        <v>33.99666526</v>
      </c>
      <c r="M13" s="10">
        <v>68.962687279999997</v>
      </c>
      <c r="N13" s="10">
        <v>211.70299926000024</v>
      </c>
      <c r="O13" s="10">
        <v>5485.9910657500004</v>
      </c>
    </row>
    <row r="14" spans="2:15">
      <c r="B14" s="3" t="s">
        <v>61</v>
      </c>
      <c r="C14" s="10">
        <v>32.916389240000001</v>
      </c>
      <c r="D14" s="10">
        <v>797.81925260000003</v>
      </c>
      <c r="E14" s="10">
        <v>3583.39876323</v>
      </c>
      <c r="F14" s="10">
        <v>35.82969524</v>
      </c>
      <c r="G14" s="10">
        <v>0.42399999999999999</v>
      </c>
      <c r="H14" s="10">
        <v>295.98924391000003</v>
      </c>
      <c r="I14" s="10">
        <v>47.607447659999998</v>
      </c>
      <c r="J14" s="10">
        <v>57.340458140000003</v>
      </c>
      <c r="K14" s="10">
        <v>132.9575648</v>
      </c>
      <c r="L14" s="10">
        <v>28.230343140000002</v>
      </c>
      <c r="M14" s="10">
        <v>44.949696259999996</v>
      </c>
      <c r="N14" s="10">
        <v>141.14548402999972</v>
      </c>
      <c r="O14" s="10">
        <v>5198.6083382500001</v>
      </c>
    </row>
    <row r="15" spans="2:15">
      <c r="B15" s="4" t="s">
        <v>62</v>
      </c>
      <c r="C15" s="12">
        <v>79.175896349999988</v>
      </c>
      <c r="D15" s="12">
        <v>2437.3062980700001</v>
      </c>
      <c r="E15" s="12">
        <v>13259.810666989999</v>
      </c>
      <c r="F15" s="12">
        <v>99.149935930000012</v>
      </c>
      <c r="G15" s="12">
        <v>1.996</v>
      </c>
      <c r="H15" s="12">
        <v>880.30671974999996</v>
      </c>
      <c r="I15" s="12">
        <v>112.66588709</v>
      </c>
      <c r="J15" s="12">
        <v>135.42067034000002</v>
      </c>
      <c r="K15" s="12">
        <v>418.83998128000002</v>
      </c>
      <c r="L15" s="12">
        <v>91.043246049999993</v>
      </c>
      <c r="M15" s="12">
        <v>172.95421334</v>
      </c>
      <c r="N15" s="12">
        <v>508.07428222999954</v>
      </c>
      <c r="O15" s="12">
        <v>18196.743797419997</v>
      </c>
    </row>
    <row r="16" spans="2:15">
      <c r="B16" s="3" t="s">
        <v>63</v>
      </c>
      <c r="C16" s="10">
        <v>32.376524969999998</v>
      </c>
      <c r="D16" s="10">
        <v>930.40224215000001</v>
      </c>
      <c r="E16" s="10">
        <v>2390.31703763</v>
      </c>
      <c r="F16" s="10">
        <v>40.865943700000003</v>
      </c>
      <c r="G16" s="10">
        <v>0</v>
      </c>
      <c r="H16" s="10">
        <v>339.99369242</v>
      </c>
      <c r="I16" s="10">
        <v>64.071686369999995</v>
      </c>
      <c r="J16" s="10">
        <v>58.336990289999996</v>
      </c>
      <c r="K16" s="10">
        <v>89.774229560000009</v>
      </c>
      <c r="L16" s="10">
        <v>36.415553659999993</v>
      </c>
      <c r="M16" s="10">
        <v>97.044650040000008</v>
      </c>
      <c r="N16" s="10">
        <v>258.80784441000031</v>
      </c>
      <c r="O16" s="10">
        <v>4338.4063951999997</v>
      </c>
    </row>
    <row r="17" spans="2:15">
      <c r="B17" s="3" t="s">
        <v>64</v>
      </c>
      <c r="C17" s="10">
        <v>31.143153160000001</v>
      </c>
      <c r="D17" s="10">
        <v>817.77802751000002</v>
      </c>
      <c r="E17" s="10">
        <v>7135.39102817</v>
      </c>
      <c r="F17" s="10">
        <v>36.064062560000004</v>
      </c>
      <c r="G17" s="10">
        <v>0</v>
      </c>
      <c r="H17" s="10">
        <v>260.44848289999999</v>
      </c>
      <c r="I17" s="10">
        <v>46.81037516</v>
      </c>
      <c r="J17" s="10">
        <v>58.114539119999996</v>
      </c>
      <c r="K17" s="10">
        <v>122.54973428</v>
      </c>
      <c r="L17" s="10">
        <v>38.61754981</v>
      </c>
      <c r="M17" s="10">
        <v>60.443298420000005</v>
      </c>
      <c r="N17" s="10">
        <v>165.85017486999894</v>
      </c>
      <c r="O17" s="10">
        <v>8773.2104259599982</v>
      </c>
    </row>
    <row r="18" spans="2:15">
      <c r="B18" s="3" t="s">
        <v>65</v>
      </c>
      <c r="C18" s="10">
        <v>22.570716620000002</v>
      </c>
      <c r="D18" s="10">
        <v>985.84703907000005</v>
      </c>
      <c r="E18" s="10">
        <v>3054.7730500600001</v>
      </c>
      <c r="F18" s="10">
        <v>21.36214558</v>
      </c>
      <c r="G18" s="10">
        <v>0.1115</v>
      </c>
      <c r="H18" s="10">
        <v>134.77918713999998</v>
      </c>
      <c r="I18" s="10">
        <v>102.51289992</v>
      </c>
      <c r="J18" s="10">
        <v>43.324425609999999</v>
      </c>
      <c r="K18" s="10">
        <v>134.21861584000001</v>
      </c>
      <c r="L18" s="10">
        <v>39.472202000000003</v>
      </c>
      <c r="M18" s="10">
        <v>49.503782430000001</v>
      </c>
      <c r="N18" s="10">
        <v>157.8738330500002</v>
      </c>
      <c r="O18" s="10">
        <v>4746.3493973199993</v>
      </c>
    </row>
    <row r="19" spans="2:15">
      <c r="B19" s="4" t="s">
        <v>66</v>
      </c>
      <c r="C19" s="12">
        <v>86.090394750000002</v>
      </c>
      <c r="D19" s="12">
        <v>2734.0273087300002</v>
      </c>
      <c r="E19" s="12">
        <v>12580.481115859999</v>
      </c>
      <c r="F19" s="12">
        <v>98.292151840000002</v>
      </c>
      <c r="G19" s="12">
        <v>0.1115</v>
      </c>
      <c r="H19" s="12">
        <v>735.22136246000002</v>
      </c>
      <c r="I19" s="12">
        <v>213.39496144999998</v>
      </c>
      <c r="J19" s="12">
        <v>159.77595501999997</v>
      </c>
      <c r="K19" s="12">
        <v>346.54257968000002</v>
      </c>
      <c r="L19" s="12">
        <v>114.50530547</v>
      </c>
      <c r="M19" s="12">
        <v>206.99173089000001</v>
      </c>
      <c r="N19" s="12">
        <v>582.53185232999942</v>
      </c>
      <c r="O19" s="12">
        <v>17857.96621848</v>
      </c>
    </row>
    <row r="20" spans="2:15">
      <c r="B20" s="4" t="s">
        <v>69</v>
      </c>
      <c r="C20" s="12">
        <v>352.54669581999997</v>
      </c>
      <c r="D20" s="12">
        <v>11066.499742029999</v>
      </c>
      <c r="E20" s="12">
        <v>53965.057207179998</v>
      </c>
      <c r="F20" s="12">
        <v>387.46875025999992</v>
      </c>
      <c r="G20" s="12">
        <v>75.325102950000002</v>
      </c>
      <c r="H20" s="12">
        <v>3080.8442341599998</v>
      </c>
      <c r="I20" s="12">
        <v>441.49801245999998</v>
      </c>
      <c r="J20" s="12">
        <v>505.58988055000009</v>
      </c>
      <c r="K20" s="12">
        <v>1400.2771029999997</v>
      </c>
      <c r="L20" s="12">
        <v>447.39238350999995</v>
      </c>
      <c r="M20" s="12">
        <v>778.81604032999996</v>
      </c>
      <c r="N20" s="12">
        <v>1902.6995288399964</v>
      </c>
      <c r="O20" s="12">
        <v>74404.01468108999</v>
      </c>
    </row>
    <row r="21" spans="2:15">
      <c r="B21" s="3" t="s">
        <v>68</v>
      </c>
      <c r="C21" s="10">
        <v>21.822624000000001</v>
      </c>
      <c r="D21" s="10">
        <v>1236.2466079600001</v>
      </c>
      <c r="E21" s="10">
        <v>2924.8545929100001</v>
      </c>
      <c r="F21" s="10">
        <v>29.11796807</v>
      </c>
      <c r="G21" s="10">
        <v>0</v>
      </c>
      <c r="H21" s="10">
        <v>270.44642523000005</v>
      </c>
      <c r="I21" s="10">
        <v>53.685406530000002</v>
      </c>
      <c r="J21" s="10">
        <v>39.686153640000001</v>
      </c>
      <c r="K21" s="10">
        <v>118.78301969</v>
      </c>
      <c r="L21" s="10">
        <v>31.94256652</v>
      </c>
      <c r="M21" s="10">
        <v>68.93866915000001</v>
      </c>
      <c r="N21" s="10">
        <v>129.09224935000037</v>
      </c>
      <c r="O21" s="10">
        <v>4924.6162830499998</v>
      </c>
    </row>
    <row r="22" spans="2:15">
      <c r="B22" s="26" t="s">
        <v>53</v>
      </c>
      <c r="C22" s="10">
        <v>18.695071300000002</v>
      </c>
      <c r="D22" s="10">
        <v>945.63246375000006</v>
      </c>
      <c r="E22" s="10">
        <v>3859.7991135000002</v>
      </c>
      <c r="F22" s="10">
        <v>30.984221789999999</v>
      </c>
      <c r="G22" s="10">
        <v>0</v>
      </c>
      <c r="H22" s="10">
        <v>370.69910716000004</v>
      </c>
      <c r="I22" s="10">
        <v>27.49610998</v>
      </c>
      <c r="J22" s="10">
        <v>40.482958150000002</v>
      </c>
      <c r="K22" s="10">
        <v>107.17748438</v>
      </c>
      <c r="L22" s="10">
        <v>34.451017390000004</v>
      </c>
      <c r="M22" s="10">
        <v>46.629733409999993</v>
      </c>
      <c r="N22" s="10">
        <v>137.23775779000093</v>
      </c>
      <c r="O22" s="10">
        <v>5619.2850386</v>
      </c>
    </row>
    <row r="23" spans="2:15">
      <c r="B23" s="20" t="s">
        <v>70</v>
      </c>
      <c r="C23" s="27">
        <v>-3.127552699999999</v>
      </c>
      <c r="D23" s="27">
        <v>-290.61414421000006</v>
      </c>
      <c r="E23" s="27">
        <v>934.94452059000014</v>
      </c>
      <c r="F23" s="27">
        <v>1.8662537199999996</v>
      </c>
      <c r="G23" s="27">
        <v>0</v>
      </c>
      <c r="H23" s="27">
        <v>100.25268192999999</v>
      </c>
      <c r="I23" s="27">
        <v>-26.189296550000002</v>
      </c>
      <c r="J23" s="27">
        <v>0.79680451000000119</v>
      </c>
      <c r="K23" s="27">
        <v>-11.605535310000008</v>
      </c>
      <c r="L23" s="27">
        <v>2.5084508700000043</v>
      </c>
      <c r="M23" s="27">
        <v>-22.308935740000017</v>
      </c>
      <c r="N23" s="27">
        <v>8.1455084400005546</v>
      </c>
      <c r="O23" s="27">
        <v>694.66875555000024</v>
      </c>
    </row>
    <row r="24" spans="2:15">
      <c r="B24" s="15" t="s">
        <v>71</v>
      </c>
      <c r="C24" s="11">
        <v>-14.331698607830107</v>
      </c>
      <c r="D24" s="11">
        <v>-23.507780918368606</v>
      </c>
      <c r="E24" s="11">
        <v>31.965504297422321</v>
      </c>
      <c r="F24" s="11">
        <v>6.4092855501232071</v>
      </c>
      <c r="G24" s="11">
        <v>0</v>
      </c>
      <c r="H24" s="11">
        <v>37.069331511681291</v>
      </c>
      <c r="I24" s="11">
        <v>-48.78289695983792</v>
      </c>
      <c r="J24" s="11">
        <v>2.0077645146162397</v>
      </c>
      <c r="K24" s="11">
        <v>-9.770365613105426</v>
      </c>
      <c r="L24" s="11">
        <v>7.8530035100009998</v>
      </c>
      <c r="M24" s="11">
        <v>-32.360554700380398</v>
      </c>
      <c r="N24" s="11">
        <v>6.3098353936928513</v>
      </c>
      <c r="O24" s="11">
        <v>14.106048382713096</v>
      </c>
    </row>
    <row r="25" spans="2:15">
      <c r="B25" s="106" t="s">
        <v>77</v>
      </c>
      <c r="C25" s="106"/>
    </row>
    <row r="26" spans="2:15">
      <c r="B26" s="18">
        <v>2025</v>
      </c>
      <c r="C26" s="23">
        <v>0.47382751768312953</v>
      </c>
      <c r="D26" s="23">
        <v>14.87352502343208</v>
      </c>
      <c r="E26" s="23">
        <v>72.529765280119193</v>
      </c>
      <c r="F26" s="23">
        <v>0.5207632302111197</v>
      </c>
      <c r="G26" s="23">
        <v>0.10123795506580925</v>
      </c>
      <c r="H26" s="23">
        <v>4.1406962344237668</v>
      </c>
      <c r="I26" s="23">
        <v>0.59337928786819627</v>
      </c>
      <c r="J26" s="23">
        <v>0.67951962366151375</v>
      </c>
      <c r="K26" s="23">
        <v>1.8819913266802313</v>
      </c>
      <c r="L26" s="23">
        <v>0.60130140211870331</v>
      </c>
      <c r="M26" s="23">
        <v>1.0467392702774927</v>
      </c>
      <c r="N26" s="23">
        <v>2.5572538484587626</v>
      </c>
      <c r="O26" s="23">
        <v>100</v>
      </c>
    </row>
    <row r="27" spans="2:15">
      <c r="B27" s="19" t="s">
        <v>68</v>
      </c>
      <c r="C27" s="21">
        <v>0.4431334899149631</v>
      </c>
      <c r="D27" s="21">
        <v>25.103409827381441</v>
      </c>
      <c r="E27" s="21">
        <v>59.392537911573648</v>
      </c>
      <c r="F27" s="21">
        <v>0.59127384544093142</v>
      </c>
      <c r="G27" s="21">
        <v>0</v>
      </c>
      <c r="H27" s="21">
        <v>5.4917258459475837</v>
      </c>
      <c r="I27" s="21">
        <v>1.0901439512105624</v>
      </c>
      <c r="J27" s="21">
        <v>0.8058730134283858</v>
      </c>
      <c r="K27" s="21">
        <v>2.4120258891812218</v>
      </c>
      <c r="L27" s="21">
        <v>0.64863056701377697</v>
      </c>
      <c r="M27" s="21">
        <v>1.3998789994517848</v>
      </c>
      <c r="N27" s="21">
        <v>2.621366659455723</v>
      </c>
      <c r="O27" s="21">
        <v>100</v>
      </c>
    </row>
    <row r="28" spans="2:15">
      <c r="B28" s="15" t="s">
        <v>78</v>
      </c>
      <c r="C28" s="22">
        <v>0.33269483878429007</v>
      </c>
      <c r="D28" s="22">
        <v>16.828341279259913</v>
      </c>
      <c r="E28" s="22">
        <v>68.688437888205769</v>
      </c>
      <c r="F28" s="22">
        <v>0.55139081888822417</v>
      </c>
      <c r="G28" s="22">
        <v>0</v>
      </c>
      <c r="H28" s="22">
        <v>6.5969087635454198</v>
      </c>
      <c r="I28" s="22">
        <v>0.48931687556555126</v>
      </c>
      <c r="J28" s="22">
        <v>0.72042898468247141</v>
      </c>
      <c r="K28" s="22">
        <v>1.9073153193649421</v>
      </c>
      <c r="L28" s="22">
        <v>0.61308542195936022</v>
      </c>
      <c r="M28" s="22">
        <v>0.82981612588952092</v>
      </c>
      <c r="N28" s="22">
        <v>2.4422636838545677</v>
      </c>
      <c r="O28" s="22">
        <v>100</v>
      </c>
    </row>
    <row r="29" spans="2:15" s="51" customFormat="1">
      <c r="B29" s="19"/>
      <c r="C29" s="21"/>
      <c r="D29" s="21"/>
      <c r="E29" s="21"/>
      <c r="F29" s="21"/>
      <c r="G29" s="21"/>
      <c r="H29" s="21"/>
      <c r="I29" s="21"/>
      <c r="J29" s="21"/>
      <c r="K29" s="21"/>
      <c r="L29" s="21"/>
      <c r="M29" s="21"/>
      <c r="N29" s="21"/>
      <c r="O29" s="21"/>
    </row>
  </sheetData>
  <mergeCells count="1">
    <mergeCell ref="B25:C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3"/>
  <sheetViews>
    <sheetView workbookViewId="0">
      <selection activeCell="G23" sqref="G23"/>
    </sheetView>
  </sheetViews>
  <sheetFormatPr defaultColWidth="8.7265625" defaultRowHeight="11.5"/>
  <cols>
    <col min="1" max="2" width="8.7265625" style="3"/>
    <col min="3" max="3" width="6" style="3" customWidth="1"/>
    <col min="4" max="5" width="4.26953125" style="3" customWidth="1"/>
    <col min="6" max="6" width="6.1796875" style="3" customWidth="1"/>
    <col min="7" max="8" width="6" style="3" customWidth="1"/>
    <col min="9" max="9" width="5.54296875" style="3" customWidth="1"/>
    <col min="10" max="11" width="4.26953125" style="3" customWidth="1"/>
    <col min="12" max="12" width="7" style="3" bestFit="1" customWidth="1"/>
    <col min="13" max="13" width="6.1796875" style="3" customWidth="1"/>
    <col min="14" max="14" width="6.81640625" style="3" customWidth="1"/>
    <col min="15" max="16384" width="8.7265625" style="3"/>
  </cols>
  <sheetData>
    <row r="1" spans="2:14" s="51" customFormat="1"/>
    <row r="2" spans="2:14" s="51" customFormat="1"/>
    <row r="3" spans="2:14">
      <c r="B3" s="38" t="s">
        <v>81</v>
      </c>
      <c r="C3" s="107" t="s">
        <v>82</v>
      </c>
      <c r="D3" s="107"/>
      <c r="E3" s="107"/>
      <c r="F3" s="107"/>
      <c r="G3" s="107"/>
      <c r="H3" s="108"/>
      <c r="I3" s="107" t="s">
        <v>10</v>
      </c>
      <c r="J3" s="107"/>
      <c r="K3" s="107"/>
      <c r="L3" s="107"/>
      <c r="M3" s="107"/>
      <c r="N3" s="107"/>
    </row>
    <row r="4" spans="2:14" ht="40.5">
      <c r="B4" s="28" t="s">
        <v>44</v>
      </c>
      <c r="C4" s="17">
        <v>71021000</v>
      </c>
      <c r="D4" s="17">
        <v>71022100</v>
      </c>
      <c r="E4" s="17">
        <v>71022900</v>
      </c>
      <c r="F4" s="17">
        <v>71023100</v>
      </c>
      <c r="G4" s="17">
        <v>71023900</v>
      </c>
      <c r="H4" s="29" t="s">
        <v>83</v>
      </c>
      <c r="I4" s="17">
        <v>71021000</v>
      </c>
      <c r="J4" s="17">
        <v>71022100</v>
      </c>
      <c r="K4" s="17">
        <v>71022900</v>
      </c>
      <c r="L4" s="17">
        <v>71023100</v>
      </c>
      <c r="M4" s="17">
        <v>71023900</v>
      </c>
      <c r="N4" s="17" t="s">
        <v>83</v>
      </c>
    </row>
    <row r="5" spans="2:14">
      <c r="B5" s="34" t="s">
        <v>67</v>
      </c>
      <c r="C5" s="36">
        <v>128.14178179000001</v>
      </c>
      <c r="D5" s="36">
        <v>6.819646E-2</v>
      </c>
      <c r="E5" s="36">
        <v>0</v>
      </c>
      <c r="F5" s="36">
        <v>604.09710465000001</v>
      </c>
      <c r="G5" s="36">
        <v>314.09987092</v>
      </c>
      <c r="H5" s="37">
        <v>1046.4069538200001</v>
      </c>
      <c r="I5" s="36">
        <v>0</v>
      </c>
      <c r="J5" s="36">
        <v>1.4646111499999999</v>
      </c>
      <c r="K5" s="36">
        <v>0</v>
      </c>
      <c r="L5" s="36">
        <v>976.9475814299999</v>
      </c>
      <c r="M5" s="36">
        <v>552.99163603</v>
      </c>
      <c r="N5" s="36">
        <v>1531.4038286099999</v>
      </c>
    </row>
    <row r="6" spans="2:14">
      <c r="B6" s="34" t="s">
        <v>53</v>
      </c>
      <c r="C6" s="36">
        <v>131.00099266000001</v>
      </c>
      <c r="D6" s="36">
        <v>0.35293336999999997</v>
      </c>
      <c r="E6" s="36">
        <v>0</v>
      </c>
      <c r="F6" s="36">
        <v>275.39302213000002</v>
      </c>
      <c r="G6" s="36">
        <v>135.69318684000001</v>
      </c>
      <c r="H6" s="37">
        <v>542.44013500000005</v>
      </c>
      <c r="I6" s="36">
        <v>0</v>
      </c>
      <c r="J6" s="36">
        <v>2.0532255900000003</v>
      </c>
      <c r="K6" s="36">
        <v>0</v>
      </c>
      <c r="L6" s="36">
        <v>3201.3870103000004</v>
      </c>
      <c r="M6" s="36">
        <v>700.33516563000001</v>
      </c>
      <c r="N6" s="36">
        <v>3903.7754015199998</v>
      </c>
    </row>
    <row r="7" spans="2:14">
      <c r="B7" s="34" t="s">
        <v>54</v>
      </c>
      <c r="C7" s="36">
        <v>0</v>
      </c>
      <c r="D7" s="36">
        <v>0.19048762999999999</v>
      </c>
      <c r="E7" s="36">
        <v>0</v>
      </c>
      <c r="F7" s="36">
        <v>948.24518390999992</v>
      </c>
      <c r="G7" s="36">
        <v>142.85316552</v>
      </c>
      <c r="H7" s="37">
        <v>1091.2888370599999</v>
      </c>
      <c r="I7" s="36">
        <v>0.17913604</v>
      </c>
      <c r="J7" s="36">
        <v>78.648226870000002</v>
      </c>
      <c r="K7" s="36">
        <v>0</v>
      </c>
      <c r="L7" s="36">
        <v>3492.4687665900001</v>
      </c>
      <c r="M7" s="36">
        <v>605.9405280499999</v>
      </c>
      <c r="N7" s="36">
        <v>4177.23665755</v>
      </c>
    </row>
    <row r="8" spans="2:14">
      <c r="B8" s="28" t="s">
        <v>55</v>
      </c>
      <c r="C8" s="39">
        <v>259.14277444999999</v>
      </c>
      <c r="D8" s="39">
        <v>0.61161745999999995</v>
      </c>
      <c r="E8" s="39">
        <v>0</v>
      </c>
      <c r="F8" s="39">
        <v>1827.73531069</v>
      </c>
      <c r="G8" s="39">
        <v>592.64622327999996</v>
      </c>
      <c r="H8" s="40">
        <v>2680.1359258800003</v>
      </c>
      <c r="I8" s="39">
        <v>0.17913604</v>
      </c>
      <c r="J8" s="39">
        <v>82.166063609999995</v>
      </c>
      <c r="K8" s="39">
        <v>0</v>
      </c>
      <c r="L8" s="39">
        <v>7670.8033583199995</v>
      </c>
      <c r="M8" s="39">
        <v>1859.26732971</v>
      </c>
      <c r="N8" s="39">
        <v>9612.4158876800011</v>
      </c>
    </row>
    <row r="9" spans="2:14">
      <c r="B9" s="34" t="s">
        <v>56</v>
      </c>
      <c r="C9" s="36">
        <v>208.81128186000001</v>
      </c>
      <c r="D9" s="36">
        <v>0</v>
      </c>
      <c r="E9" s="36">
        <v>0</v>
      </c>
      <c r="F9" s="36">
        <v>57.107766600000005</v>
      </c>
      <c r="G9" s="36">
        <v>110.57212515000001</v>
      </c>
      <c r="H9" s="37">
        <v>376.49117361000003</v>
      </c>
      <c r="I9" s="36">
        <v>0</v>
      </c>
      <c r="J9" s="36">
        <v>9.7620796400000014</v>
      </c>
      <c r="K9" s="36">
        <v>0</v>
      </c>
      <c r="L9" s="36">
        <v>6656.4448856899999</v>
      </c>
      <c r="M9" s="36">
        <v>656.90626750000001</v>
      </c>
      <c r="N9" s="36">
        <v>7323.11323283</v>
      </c>
    </row>
    <row r="10" spans="2:14">
      <c r="B10" s="34" t="s">
        <v>0</v>
      </c>
      <c r="C10" s="36">
        <v>145.70849244999999</v>
      </c>
      <c r="D10" s="36">
        <v>0.28093196000000004</v>
      </c>
      <c r="E10" s="36">
        <v>0</v>
      </c>
      <c r="F10" s="36">
        <v>1396.1124626800001</v>
      </c>
      <c r="G10" s="36">
        <v>276.28689889999998</v>
      </c>
      <c r="H10" s="37">
        <v>1818.3887859900001</v>
      </c>
      <c r="I10" s="36">
        <v>0.30736463000000003</v>
      </c>
      <c r="J10" s="36">
        <v>25.70275088</v>
      </c>
      <c r="K10" s="36">
        <v>0</v>
      </c>
      <c r="L10" s="36">
        <v>4646.4549604899994</v>
      </c>
      <c r="M10" s="36">
        <v>829.80230577999998</v>
      </c>
      <c r="N10" s="36">
        <v>5502.2673817799996</v>
      </c>
    </row>
    <row r="11" spans="2:14">
      <c r="B11" s="34" t="s">
        <v>57</v>
      </c>
      <c r="C11" s="36">
        <v>0</v>
      </c>
      <c r="D11" s="36">
        <v>0.27210434999999999</v>
      </c>
      <c r="E11" s="36">
        <v>0</v>
      </c>
      <c r="F11" s="36">
        <v>571.89965171000006</v>
      </c>
      <c r="G11" s="36">
        <v>142.13079300999999</v>
      </c>
      <c r="H11" s="37">
        <v>714.30254907000005</v>
      </c>
      <c r="I11" s="36">
        <v>118.12373937000001</v>
      </c>
      <c r="J11" s="36">
        <v>17.316665559999997</v>
      </c>
      <c r="K11" s="36">
        <v>0</v>
      </c>
      <c r="L11" s="36">
        <v>4878.9778841699999</v>
      </c>
      <c r="M11" s="36">
        <v>672.55063294000001</v>
      </c>
      <c r="N11" s="36">
        <v>5686.9689220399996</v>
      </c>
    </row>
    <row r="12" spans="2:14">
      <c r="B12" s="28" t="s">
        <v>58</v>
      </c>
      <c r="C12" s="39">
        <v>354.51977431</v>
      </c>
      <c r="D12" s="39">
        <v>0.55303631000000009</v>
      </c>
      <c r="E12" s="39">
        <v>0</v>
      </c>
      <c r="F12" s="39">
        <v>2025.11988099</v>
      </c>
      <c r="G12" s="39">
        <v>528.98981705999995</v>
      </c>
      <c r="H12" s="40">
        <v>2909.1825086700001</v>
      </c>
      <c r="I12" s="39">
        <v>118.431104</v>
      </c>
      <c r="J12" s="39">
        <v>52.781496079999997</v>
      </c>
      <c r="K12" s="39">
        <v>0</v>
      </c>
      <c r="L12" s="39">
        <v>16181.877730350001</v>
      </c>
      <c r="M12" s="39">
        <v>2159.2592062199997</v>
      </c>
      <c r="N12" s="39">
        <v>18512.349536650003</v>
      </c>
    </row>
    <row r="13" spans="2:14">
      <c r="B13" s="34" t="s">
        <v>59</v>
      </c>
      <c r="C13" s="36">
        <v>4.2392225400000001</v>
      </c>
      <c r="D13" s="36">
        <v>6.9195729999999997E-2</v>
      </c>
      <c r="E13" s="36">
        <v>0</v>
      </c>
      <c r="F13" s="36">
        <v>382.11472593000002</v>
      </c>
      <c r="G13" s="36">
        <v>258.71905691000001</v>
      </c>
      <c r="H13" s="37">
        <v>645.14220110999997</v>
      </c>
      <c r="I13" s="36">
        <v>4.0337425299999996</v>
      </c>
      <c r="J13" s="36">
        <v>9.0424985000000007</v>
      </c>
      <c r="K13" s="36">
        <v>0</v>
      </c>
      <c r="L13" s="36">
        <v>5382.3434735800001</v>
      </c>
      <c r="M13" s="36">
        <v>598.01535979999994</v>
      </c>
      <c r="N13" s="36">
        <v>5993.4350744100002</v>
      </c>
    </row>
    <row r="14" spans="2:14">
      <c r="B14" s="34" t="s">
        <v>60</v>
      </c>
      <c r="C14" s="36">
        <v>109.37504212</v>
      </c>
      <c r="D14" s="36">
        <v>0</v>
      </c>
      <c r="E14" s="36">
        <v>0</v>
      </c>
      <c r="F14" s="36">
        <v>66.124909250000002</v>
      </c>
      <c r="G14" s="36">
        <v>206.12179315</v>
      </c>
      <c r="H14" s="37">
        <v>381.62174451999999</v>
      </c>
      <c r="I14" s="36">
        <v>0.53050399999999998</v>
      </c>
      <c r="J14" s="36">
        <v>0.42055091</v>
      </c>
      <c r="K14" s="36">
        <v>0</v>
      </c>
      <c r="L14" s="36">
        <v>2735.2445124000001</v>
      </c>
      <c r="M14" s="36">
        <v>946.78126204</v>
      </c>
      <c r="N14" s="36">
        <v>3682.9768293500001</v>
      </c>
    </row>
    <row r="15" spans="2:14">
      <c r="B15" s="34" t="s">
        <v>61</v>
      </c>
      <c r="C15" s="36">
        <v>123.44014052</v>
      </c>
      <c r="D15" s="36">
        <v>0.22188637</v>
      </c>
      <c r="E15" s="36">
        <v>0</v>
      </c>
      <c r="F15" s="36">
        <v>380.89721092000002</v>
      </c>
      <c r="G15" s="36">
        <v>238.82923805000001</v>
      </c>
      <c r="H15" s="37">
        <v>743.38847585999997</v>
      </c>
      <c r="I15" s="36">
        <v>0</v>
      </c>
      <c r="J15" s="36">
        <v>15.684013800000001</v>
      </c>
      <c r="K15" s="36">
        <v>0</v>
      </c>
      <c r="L15" s="36">
        <v>2869.1711473</v>
      </c>
      <c r="M15" s="36">
        <v>698.54360212999995</v>
      </c>
      <c r="N15" s="36">
        <v>3583.39876323</v>
      </c>
    </row>
    <row r="16" spans="2:14">
      <c r="B16" s="28" t="s">
        <v>62</v>
      </c>
      <c r="C16" s="39">
        <v>237.05440518</v>
      </c>
      <c r="D16" s="39">
        <v>0.29108209999999995</v>
      </c>
      <c r="E16" s="39">
        <v>0</v>
      </c>
      <c r="F16" s="39">
        <v>829.13684610000007</v>
      </c>
      <c r="G16" s="39">
        <v>703.67008811000005</v>
      </c>
      <c r="H16" s="40">
        <v>1770.1524214900001</v>
      </c>
      <c r="I16" s="39">
        <v>4.5642465300000001</v>
      </c>
      <c r="J16" s="39">
        <v>25.147063210000002</v>
      </c>
      <c r="K16" s="39">
        <v>0</v>
      </c>
      <c r="L16" s="39">
        <v>10986.75913328</v>
      </c>
      <c r="M16" s="39">
        <v>2243.3402239699999</v>
      </c>
      <c r="N16" s="39">
        <v>13259.810666989999</v>
      </c>
    </row>
    <row r="17" spans="2:14">
      <c r="B17" s="34" t="s">
        <v>63</v>
      </c>
      <c r="C17" s="36">
        <v>189.26160863999999</v>
      </c>
      <c r="D17" s="36">
        <v>0.10729960000000001</v>
      </c>
      <c r="E17" s="36">
        <v>0.72125848999999997</v>
      </c>
      <c r="F17" s="36">
        <v>308.19279139999998</v>
      </c>
      <c r="G17" s="36">
        <v>183.48819294</v>
      </c>
      <c r="H17" s="37">
        <v>681.77115107000009</v>
      </c>
      <c r="I17" s="36">
        <v>0</v>
      </c>
      <c r="J17" s="36">
        <v>11.84281998</v>
      </c>
      <c r="K17" s="36">
        <v>0</v>
      </c>
      <c r="L17" s="36">
        <v>1650.24243402</v>
      </c>
      <c r="M17" s="36">
        <v>728.23178363</v>
      </c>
      <c r="N17" s="36">
        <v>2390.31703763</v>
      </c>
    </row>
    <row r="18" spans="2:14">
      <c r="B18" s="34" t="s">
        <v>64</v>
      </c>
      <c r="C18" s="36">
        <v>13.12257058</v>
      </c>
      <c r="D18" s="36">
        <v>0.16132611999999999</v>
      </c>
      <c r="E18" s="36">
        <v>0</v>
      </c>
      <c r="F18" s="36">
        <v>630.92281932000003</v>
      </c>
      <c r="G18" s="36">
        <v>75.009495920000006</v>
      </c>
      <c r="H18" s="37">
        <v>719.21621194000011</v>
      </c>
      <c r="I18" s="36">
        <v>0</v>
      </c>
      <c r="J18" s="36">
        <v>9.7237833699999996</v>
      </c>
      <c r="K18" s="36">
        <v>0</v>
      </c>
      <c r="L18" s="36">
        <v>6303.4110701</v>
      </c>
      <c r="M18" s="36">
        <v>822.25617470000009</v>
      </c>
      <c r="N18" s="36">
        <v>7135.39102817</v>
      </c>
    </row>
    <row r="19" spans="2:14">
      <c r="B19" s="34" t="s">
        <v>65</v>
      </c>
      <c r="C19" s="36">
        <v>247.27144958000002</v>
      </c>
      <c r="D19" s="36">
        <v>0.15986471999999999</v>
      </c>
      <c r="E19" s="36">
        <v>0</v>
      </c>
      <c r="F19" s="36">
        <v>323.10284287000002</v>
      </c>
      <c r="G19" s="36">
        <v>86.28354431999999</v>
      </c>
      <c r="H19" s="37">
        <v>656.81770148999999</v>
      </c>
      <c r="I19" s="36">
        <v>0</v>
      </c>
      <c r="J19" s="36">
        <v>9.06374061</v>
      </c>
      <c r="K19" s="36">
        <v>0</v>
      </c>
      <c r="L19" s="36">
        <v>2519.2625601499999</v>
      </c>
      <c r="M19" s="36">
        <v>526.44674929999996</v>
      </c>
      <c r="N19" s="36">
        <v>3054.7730500600001</v>
      </c>
    </row>
    <row r="20" spans="2:14">
      <c r="B20" s="28" t="s">
        <v>66</v>
      </c>
      <c r="C20" s="39">
        <v>449.65562879999999</v>
      </c>
      <c r="D20" s="39">
        <v>0.42849044000000003</v>
      </c>
      <c r="E20" s="39">
        <v>0.72125848999999997</v>
      </c>
      <c r="F20" s="39">
        <v>1262.2184535899999</v>
      </c>
      <c r="G20" s="39">
        <v>344.78123318000002</v>
      </c>
      <c r="H20" s="40">
        <v>2057.8050644999998</v>
      </c>
      <c r="I20" s="39">
        <v>0</v>
      </c>
      <c r="J20" s="39">
        <v>30.630343960000001</v>
      </c>
      <c r="K20" s="39">
        <v>0</v>
      </c>
      <c r="L20" s="39">
        <v>10472.916064270001</v>
      </c>
      <c r="M20" s="39">
        <v>2076.93470763</v>
      </c>
      <c r="N20" s="39">
        <v>12580.481115860001</v>
      </c>
    </row>
    <row r="21" spans="2:14">
      <c r="B21" s="28" t="s">
        <v>69</v>
      </c>
      <c r="C21" s="41">
        <v>1300.3725827400001</v>
      </c>
      <c r="D21" s="41">
        <v>1.8842263100000001</v>
      </c>
      <c r="E21" s="41">
        <v>0.72125848999999997</v>
      </c>
      <c r="F21" s="41">
        <v>5944.2104913699995</v>
      </c>
      <c r="G21" s="41">
        <v>2170.08736163</v>
      </c>
      <c r="H21" s="42">
        <v>9417.2759205400016</v>
      </c>
      <c r="I21" s="41">
        <v>123.17448657</v>
      </c>
      <c r="J21" s="41">
        <v>190.72496686000002</v>
      </c>
      <c r="K21" s="41">
        <v>0</v>
      </c>
      <c r="L21" s="41">
        <v>45312.356286219998</v>
      </c>
      <c r="M21" s="41">
        <v>8338.8014675300001</v>
      </c>
      <c r="N21" s="41">
        <v>53965.057207179998</v>
      </c>
    </row>
    <row r="22" spans="2:14">
      <c r="B22" s="34" t="s">
        <v>68</v>
      </c>
      <c r="C22" s="36">
        <v>242.25060074999999</v>
      </c>
      <c r="D22" s="36">
        <v>9.8232179999999988E-2</v>
      </c>
      <c r="E22" s="36">
        <v>0</v>
      </c>
      <c r="F22" s="36">
        <v>155.37183081999999</v>
      </c>
      <c r="G22" s="36">
        <v>66.037735699999999</v>
      </c>
      <c r="H22" s="37">
        <v>463.75839945000001</v>
      </c>
      <c r="I22" s="36">
        <v>0</v>
      </c>
      <c r="J22" s="36">
        <v>0</v>
      </c>
      <c r="K22" s="36">
        <v>0</v>
      </c>
      <c r="L22" s="36">
        <v>2410.5241076699999</v>
      </c>
      <c r="M22" s="36">
        <v>514.33048524000003</v>
      </c>
      <c r="N22" s="36">
        <v>2924.8545929100001</v>
      </c>
    </row>
    <row r="23" spans="2:14">
      <c r="B23" s="35" t="s">
        <v>53</v>
      </c>
      <c r="C23" s="43">
        <v>169.35636331000001</v>
      </c>
      <c r="D23" s="43">
        <v>4.8671610000000004E-2</v>
      </c>
      <c r="E23" s="43">
        <v>0</v>
      </c>
      <c r="F23" s="43">
        <v>4293.9875807500002</v>
      </c>
      <c r="G23" s="43">
        <v>52.625844409999999</v>
      </c>
      <c r="H23" s="44">
        <v>4516.0184600800003</v>
      </c>
      <c r="I23" s="43">
        <v>0</v>
      </c>
      <c r="J23" s="43">
        <v>12.94619166</v>
      </c>
      <c r="K23" s="43">
        <v>0</v>
      </c>
      <c r="L23" s="43">
        <v>1976.6451329200002</v>
      </c>
      <c r="M23" s="43">
        <v>1870.20778892</v>
      </c>
      <c r="N23" s="43">
        <v>3859.7991135000002</v>
      </c>
    </row>
  </sheetData>
  <mergeCells count="2">
    <mergeCell ref="C3:H3"/>
    <mergeCell ref="I3:N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38"/>
  <sheetViews>
    <sheetView zoomScaleNormal="100" workbookViewId="0">
      <selection activeCell="F10" sqref="F10"/>
    </sheetView>
  </sheetViews>
  <sheetFormatPr defaultColWidth="8.7265625" defaultRowHeight="11.5"/>
  <cols>
    <col min="1" max="2" width="6.26953125" style="3" customWidth="1"/>
    <col min="3" max="3" width="8.1796875" style="3" bestFit="1" customWidth="1"/>
    <col min="4" max="4" width="6.26953125" style="3" customWidth="1"/>
    <col min="5" max="5" width="8.1796875" style="3" bestFit="1" customWidth="1"/>
    <col min="6" max="7" width="6.26953125" style="3" customWidth="1"/>
    <col min="8" max="10" width="8.1796875" style="3" bestFit="1" customWidth="1"/>
    <col min="11" max="11" width="6.26953125" style="3" customWidth="1"/>
    <col min="12" max="13" width="8.1796875" style="3" bestFit="1" customWidth="1"/>
    <col min="14" max="15" width="6.26953125" style="3" customWidth="1"/>
    <col min="16" max="16" width="8.26953125" style="3" customWidth="1"/>
    <col min="17" max="17" width="8.7265625" style="3"/>
    <col min="18" max="18" width="13.81640625" style="3" bestFit="1" customWidth="1"/>
    <col min="19" max="19" width="8.1796875" style="3" bestFit="1" customWidth="1"/>
    <col min="20" max="20" width="4.81640625" style="3" bestFit="1" customWidth="1"/>
    <col min="21" max="21" width="8.1796875" style="3" bestFit="1" customWidth="1"/>
    <col min="22" max="22" width="4.81640625" style="3" customWidth="1"/>
    <col min="23" max="23" width="3.26953125" style="3" bestFit="1" customWidth="1"/>
    <col min="24" max="26" width="8.1796875" style="3" bestFit="1" customWidth="1"/>
    <col min="27" max="27" width="5.7265625" style="3" bestFit="1" customWidth="1"/>
    <col min="28" max="29" width="8.1796875" style="3" bestFit="1" customWidth="1"/>
    <col min="30" max="30" width="5.7265625" style="3" bestFit="1" customWidth="1"/>
    <col min="31" max="31" width="6.26953125" style="3" customWidth="1"/>
    <col min="32" max="16384" width="8.7265625" style="3"/>
  </cols>
  <sheetData>
    <row r="1" spans="2:31" s="51" customFormat="1"/>
    <row r="2" spans="2:31" s="51" customFormat="1"/>
    <row r="3" spans="2:31" s="45" customFormat="1" ht="54" customHeight="1">
      <c r="B3" s="1" t="s">
        <v>84</v>
      </c>
      <c r="C3" s="17" t="s">
        <v>74</v>
      </c>
      <c r="D3" s="17" t="s">
        <v>1</v>
      </c>
      <c r="E3" s="17" t="s">
        <v>2</v>
      </c>
      <c r="F3" s="17" t="s">
        <v>3</v>
      </c>
      <c r="G3" s="17" t="s">
        <v>4</v>
      </c>
      <c r="H3" s="17" t="s">
        <v>5</v>
      </c>
      <c r="I3" s="17" t="s">
        <v>6</v>
      </c>
      <c r="J3" s="17" t="s">
        <v>7</v>
      </c>
      <c r="K3" s="17" t="s">
        <v>76</v>
      </c>
      <c r="L3" s="17" t="s">
        <v>8</v>
      </c>
      <c r="M3" s="17" t="s">
        <v>9</v>
      </c>
      <c r="N3" s="17" t="s">
        <v>72</v>
      </c>
      <c r="O3" s="17" t="s">
        <v>73</v>
      </c>
      <c r="P3" s="17" t="s">
        <v>77</v>
      </c>
      <c r="R3" s="1" t="s">
        <v>84</v>
      </c>
      <c r="S3" s="17" t="s">
        <v>74</v>
      </c>
      <c r="T3" s="17" t="s">
        <v>1</v>
      </c>
      <c r="U3" s="17" t="s">
        <v>2</v>
      </c>
      <c r="V3" s="17" t="s">
        <v>3</v>
      </c>
      <c r="W3" s="17" t="s">
        <v>4</v>
      </c>
      <c r="X3" s="17" t="s">
        <v>5</v>
      </c>
      <c r="Y3" s="17" t="s">
        <v>6</v>
      </c>
      <c r="Z3" s="17" t="s">
        <v>7</v>
      </c>
      <c r="AA3" s="17" t="s">
        <v>76</v>
      </c>
      <c r="AB3" s="17" t="s">
        <v>8</v>
      </c>
      <c r="AC3" s="17" t="s">
        <v>9</v>
      </c>
      <c r="AD3" s="17" t="s">
        <v>72</v>
      </c>
      <c r="AE3" s="17" t="s">
        <v>73</v>
      </c>
    </row>
    <row r="4" spans="2:31">
      <c r="B4" s="3" t="s">
        <v>32</v>
      </c>
      <c r="C4" s="47">
        <v>0.48130423</v>
      </c>
      <c r="D4" s="47">
        <v>4079.6884021399997</v>
      </c>
      <c r="E4" s="47">
        <v>6.736033312</v>
      </c>
      <c r="F4" s="47">
        <v>162.90883719999999</v>
      </c>
      <c r="G4" s="47">
        <v>0.32387898999999998</v>
      </c>
      <c r="H4" s="47">
        <v>0.96936102000000002</v>
      </c>
      <c r="I4" s="47">
        <v>0.82678110999999999</v>
      </c>
      <c r="J4" s="47">
        <v>14.05969419</v>
      </c>
      <c r="K4" s="47">
        <v>3.0360970000000001E-2</v>
      </c>
      <c r="L4" s="47">
        <v>1.0244710400000001</v>
      </c>
      <c r="M4" s="47">
        <v>0.44293822600000005</v>
      </c>
      <c r="N4" s="47">
        <v>0.47871989100074769</v>
      </c>
      <c r="O4" s="47">
        <v>4267.9707823190001</v>
      </c>
      <c r="P4" s="25">
        <v>43.357841928364657</v>
      </c>
      <c r="R4" s="3" t="s">
        <v>32</v>
      </c>
      <c r="S4" s="47">
        <f>(C4/$O4)*100</f>
        <v>1.1277121014837022E-2</v>
      </c>
      <c r="T4" s="47">
        <f t="shared" ref="T4:AE4" si="0">(D4/$O4)*100</f>
        <v>95.588480104901336</v>
      </c>
      <c r="U4" s="47">
        <f t="shared" si="0"/>
        <v>0.15782754042988034</v>
      </c>
      <c r="V4" s="47">
        <f t="shared" si="0"/>
        <v>3.8170091949758742</v>
      </c>
      <c r="W4" s="47">
        <f t="shared" si="0"/>
        <v>7.5885943582776928E-3</v>
      </c>
      <c r="X4" s="47">
        <f t="shared" si="0"/>
        <v>2.2712456795997513E-2</v>
      </c>
      <c r="Y4" s="47">
        <f t="shared" si="0"/>
        <v>1.9371761246002928E-2</v>
      </c>
      <c r="Z4" s="47">
        <f t="shared" si="0"/>
        <v>0.32942339362409295</v>
      </c>
      <c r="AA4" s="47">
        <f t="shared" si="0"/>
        <v>7.1136780330776728E-4</v>
      </c>
      <c r="AB4" s="47">
        <f t="shared" si="0"/>
        <v>2.4003703217559381E-2</v>
      </c>
      <c r="AC4" s="47">
        <f t="shared" si="0"/>
        <v>1.0378192555463787E-2</v>
      </c>
      <c r="AD4" s="47">
        <f t="shared" si="0"/>
        <v>1.1216569077369256E-2</v>
      </c>
      <c r="AE4" s="47">
        <f t="shared" si="0"/>
        <v>100</v>
      </c>
    </row>
    <row r="5" spans="2:31">
      <c r="B5" s="3" t="s">
        <v>34</v>
      </c>
      <c r="C5" s="47">
        <v>505.46012835199997</v>
      </c>
      <c r="D5" s="47">
        <v>51.649442780000001</v>
      </c>
      <c r="E5" s="47">
        <v>982.33127144500008</v>
      </c>
      <c r="F5" s="47">
        <v>668.46120535199998</v>
      </c>
      <c r="G5" s="47">
        <v>43.443308096000003</v>
      </c>
      <c r="H5" s="47">
        <v>434.267786898</v>
      </c>
      <c r="I5" s="47">
        <v>250.48385222799999</v>
      </c>
      <c r="J5" s="47">
        <v>61.360894634000005</v>
      </c>
      <c r="K5" s="47">
        <v>157.77791018799999</v>
      </c>
      <c r="L5" s="47">
        <v>255.146107597</v>
      </c>
      <c r="M5" s="47">
        <v>146.90027790400001</v>
      </c>
      <c r="N5" s="47">
        <v>122.48176101799964</v>
      </c>
      <c r="O5" s="47">
        <v>3679.7639464920003</v>
      </c>
      <c r="P5" s="25">
        <v>37.382313905861807</v>
      </c>
      <c r="R5" s="3" t="s">
        <v>34</v>
      </c>
      <c r="S5" s="47">
        <f t="shared" ref="S5:S32" si="1">(C5/$O5)*100</f>
        <v>13.736210683673505</v>
      </c>
      <c r="T5" s="47">
        <f t="shared" ref="T5:T32" si="2">(D5/$O5)*100</f>
        <v>1.4036075012159013</v>
      </c>
      <c r="U5" s="47">
        <f t="shared" ref="U5:U32" si="3">(E5/$O5)*100</f>
        <v>26.695496932119195</v>
      </c>
      <c r="V5" s="47">
        <f t="shared" ref="V5:V32" si="4">(F5/$O5)*100</f>
        <v>18.165871916573852</v>
      </c>
      <c r="W5" s="47">
        <f t="shared" ref="W5:W32" si="5">(G5/$O5)*100</f>
        <v>1.1806004061052737</v>
      </c>
      <c r="X5" s="47">
        <f t="shared" ref="X5:X32" si="6">(H5/$O5)*100</f>
        <v>11.801512086447746</v>
      </c>
      <c r="Y5" s="47">
        <f t="shared" ref="Y5:Y32" si="7">(I5/$O5)*100</f>
        <v>6.8070630581288167</v>
      </c>
      <c r="Z5" s="47">
        <f t="shared" ref="Z5:Z32" si="8">(J5/$O5)*100</f>
        <v>1.6675225782484415</v>
      </c>
      <c r="AA5" s="47">
        <f t="shared" ref="AA5:AA32" si="9">(K5/$O5)*100</f>
        <v>4.2877182472102087</v>
      </c>
      <c r="AB5" s="47">
        <f t="shared" ref="AB5:AB32" si="10">(L5/$O5)*100</f>
        <v>6.9337629072711682</v>
      </c>
      <c r="AC5" s="47">
        <f t="shared" ref="AC5:AC32" si="11">(M5/$O5)*100</f>
        <v>3.9921114517153544</v>
      </c>
      <c r="AD5" s="47">
        <f t="shared" ref="AD5:AD32" si="12">(N5/$O5)*100</f>
        <v>3.3285222312905205</v>
      </c>
      <c r="AE5" s="47">
        <f t="shared" ref="AE5:AE32" si="13">(O5/$O5)*100</f>
        <v>100</v>
      </c>
    </row>
    <row r="6" spans="2:31">
      <c r="B6" s="3" t="s">
        <v>33</v>
      </c>
      <c r="C6" s="47">
        <v>21.221888087</v>
      </c>
      <c r="D6" s="47">
        <v>0</v>
      </c>
      <c r="E6" s="47">
        <v>2.8768758849999996</v>
      </c>
      <c r="F6" s="47">
        <v>0</v>
      </c>
      <c r="G6" s="47">
        <v>0</v>
      </c>
      <c r="H6" s="47">
        <v>6.3378019999999993E-2</v>
      </c>
      <c r="I6" s="47">
        <v>6.2690000000000005E-6</v>
      </c>
      <c r="J6" s="47">
        <v>0</v>
      </c>
      <c r="K6" s="47">
        <v>1.1457745730000002</v>
      </c>
      <c r="L6" s="47">
        <v>0</v>
      </c>
      <c r="M6" s="47">
        <v>6.1638162599999999</v>
      </c>
      <c r="N6" s="47">
        <v>5.1875559999942783E-3</v>
      </c>
      <c r="O6" s="47">
        <v>31.476926649999999</v>
      </c>
      <c r="P6" s="25">
        <v>0.31977060755319436</v>
      </c>
      <c r="R6" s="3" t="s">
        <v>33</v>
      </c>
      <c r="S6" s="47">
        <f t="shared" si="1"/>
        <v>67.420457921358093</v>
      </c>
      <c r="T6" s="47">
        <f t="shared" si="2"/>
        <v>0</v>
      </c>
      <c r="U6" s="47">
        <f t="shared" si="3"/>
        <v>9.1396339832942353</v>
      </c>
      <c r="V6" s="47">
        <f t="shared" si="4"/>
        <v>0</v>
      </c>
      <c r="W6" s="47">
        <f t="shared" si="5"/>
        <v>0</v>
      </c>
      <c r="X6" s="47">
        <f t="shared" si="6"/>
        <v>0.20134754801418961</v>
      </c>
      <c r="Y6" s="47">
        <f t="shared" si="7"/>
        <v>1.9916175647345166E-5</v>
      </c>
      <c r="Z6" s="47">
        <f t="shared" si="8"/>
        <v>0</v>
      </c>
      <c r="AA6" s="47">
        <f t="shared" si="9"/>
        <v>3.6400458842127787</v>
      </c>
      <c r="AB6" s="47">
        <f t="shared" si="10"/>
        <v>0</v>
      </c>
      <c r="AC6" s="47">
        <f t="shared" si="11"/>
        <v>19.582014243439488</v>
      </c>
      <c r="AD6" s="47">
        <f t="shared" si="12"/>
        <v>1.6480503505555168E-2</v>
      </c>
      <c r="AE6" s="47">
        <f t="shared" si="13"/>
        <v>100</v>
      </c>
    </row>
    <row r="7" spans="2:31">
      <c r="B7" s="3" t="s">
        <v>30</v>
      </c>
      <c r="C7" s="47">
        <v>9.1080177999999998E-2</v>
      </c>
      <c r="D7" s="47">
        <v>0</v>
      </c>
      <c r="E7" s="47">
        <v>0</v>
      </c>
      <c r="F7" s="47">
        <v>0</v>
      </c>
      <c r="G7" s="47">
        <v>0</v>
      </c>
      <c r="H7" s="47">
        <v>1.0636899999999999E-3</v>
      </c>
      <c r="I7" s="47">
        <v>0</v>
      </c>
      <c r="J7" s="47">
        <v>0</v>
      </c>
      <c r="K7" s="47">
        <v>4.2787362300000007</v>
      </c>
      <c r="L7" s="47">
        <v>0.16086</v>
      </c>
      <c r="M7" s="47">
        <v>0</v>
      </c>
      <c r="N7" s="47">
        <v>9.1389999999999996E-3</v>
      </c>
      <c r="O7" s="47">
        <v>4.5408790980000004</v>
      </c>
      <c r="P7" s="25">
        <v>4.6130287246231562E-2</v>
      </c>
      <c r="R7" s="3" t="s">
        <v>30</v>
      </c>
      <c r="S7" s="47">
        <f t="shared" si="1"/>
        <v>2.005782933972315</v>
      </c>
      <c r="T7" s="47">
        <f t="shared" si="2"/>
        <v>0</v>
      </c>
      <c r="U7" s="47">
        <f t="shared" si="3"/>
        <v>0</v>
      </c>
      <c r="V7" s="47">
        <f t="shared" si="4"/>
        <v>0</v>
      </c>
      <c r="W7" s="47">
        <f t="shared" si="5"/>
        <v>0</v>
      </c>
      <c r="X7" s="47">
        <f t="shared" si="6"/>
        <v>2.3424759326195123E-2</v>
      </c>
      <c r="Y7" s="47">
        <f t="shared" si="7"/>
        <v>0</v>
      </c>
      <c r="Z7" s="47">
        <f t="shared" si="8"/>
        <v>0</v>
      </c>
      <c r="AA7" s="47">
        <f t="shared" si="9"/>
        <v>94.227045857365837</v>
      </c>
      <c r="AB7" s="47">
        <f t="shared" si="10"/>
        <v>3.5424858607411438</v>
      </c>
      <c r="AC7" s="47">
        <f t="shared" si="11"/>
        <v>0</v>
      </c>
      <c r="AD7" s="47">
        <f t="shared" si="12"/>
        <v>0.20126058859451268</v>
      </c>
      <c r="AE7" s="47">
        <f t="shared" si="13"/>
        <v>100</v>
      </c>
    </row>
    <row r="8" spans="2:31" s="13" customFormat="1" ht="16.5" customHeight="1">
      <c r="B8" s="4" t="s">
        <v>40</v>
      </c>
      <c r="C8" s="39">
        <v>527.25440084700006</v>
      </c>
      <c r="D8" s="39">
        <v>4131.33784492</v>
      </c>
      <c r="E8" s="39">
        <v>991.94418064299998</v>
      </c>
      <c r="F8" s="39">
        <v>831.37004255299996</v>
      </c>
      <c r="G8" s="39">
        <v>43.767187086</v>
      </c>
      <c r="H8" s="39">
        <v>435.30158962800004</v>
      </c>
      <c r="I8" s="39">
        <v>251.31063960699998</v>
      </c>
      <c r="J8" s="39">
        <v>75.420588824000006</v>
      </c>
      <c r="K8" s="39">
        <v>163.232781961</v>
      </c>
      <c r="L8" s="39">
        <v>256.33143863700002</v>
      </c>
      <c r="M8" s="39">
        <v>153.507032391</v>
      </c>
      <c r="N8" s="39">
        <v>122.97480746199894</v>
      </c>
      <c r="O8" s="39">
        <v>7983.7525345590002</v>
      </c>
      <c r="P8" s="46">
        <v>81.106056729025894</v>
      </c>
      <c r="R8" s="4" t="s">
        <v>40</v>
      </c>
      <c r="S8" s="39">
        <f t="shared" si="1"/>
        <v>6.6040924811320458</v>
      </c>
      <c r="T8" s="39">
        <f t="shared" si="2"/>
        <v>51.746817389903022</v>
      </c>
      <c r="U8" s="39">
        <f t="shared" si="3"/>
        <v>12.424535659756545</v>
      </c>
      <c r="V8" s="39">
        <f t="shared" si="4"/>
        <v>10.413274195990876</v>
      </c>
      <c r="W8" s="39">
        <f t="shared" si="5"/>
        <v>0.54820320264871003</v>
      </c>
      <c r="X8" s="39">
        <f t="shared" si="6"/>
        <v>5.4523432150949658</v>
      </c>
      <c r="Y8" s="39">
        <f t="shared" si="7"/>
        <v>3.147775917642238</v>
      </c>
      <c r="Z8" s="39">
        <f t="shared" si="8"/>
        <v>0.94467593399882377</v>
      </c>
      <c r="AA8" s="39">
        <f t="shared" si="9"/>
        <v>2.0445621436087826</v>
      </c>
      <c r="AB8" s="39">
        <f t="shared" si="10"/>
        <v>3.2106636262512742</v>
      </c>
      <c r="AC8" s="39">
        <f t="shared" si="11"/>
        <v>1.9227428671732907</v>
      </c>
      <c r="AD8" s="39">
        <f t="shared" si="12"/>
        <v>1.5403133667994098</v>
      </c>
      <c r="AE8" s="39">
        <f t="shared" si="13"/>
        <v>100</v>
      </c>
    </row>
    <row r="9" spans="2:31">
      <c r="B9" s="3" t="s">
        <v>31</v>
      </c>
      <c r="C9" s="47">
        <v>0</v>
      </c>
      <c r="D9" s="47">
        <v>0</v>
      </c>
      <c r="E9" s="47">
        <v>3.4546821299999997</v>
      </c>
      <c r="F9" s="47">
        <v>153.16025263999998</v>
      </c>
      <c r="G9" s="47">
        <v>0</v>
      </c>
      <c r="H9" s="47">
        <v>0</v>
      </c>
      <c r="I9" s="47">
        <v>1.6137628500000001</v>
      </c>
      <c r="J9" s="47">
        <v>0</v>
      </c>
      <c r="K9" s="47">
        <v>0</v>
      </c>
      <c r="L9" s="47">
        <v>0</v>
      </c>
      <c r="M9" s="47">
        <v>2.9875800000000001E-3</v>
      </c>
      <c r="N9" s="47">
        <v>0</v>
      </c>
      <c r="O9" s="47">
        <v>158.23168519999999</v>
      </c>
      <c r="P9" s="25">
        <v>1.6074581446016045</v>
      </c>
      <c r="R9" s="3" t="s">
        <v>31</v>
      </c>
      <c r="S9" s="47">
        <f t="shared" si="1"/>
        <v>0</v>
      </c>
      <c r="T9" s="47">
        <f t="shared" si="2"/>
        <v>0</v>
      </c>
      <c r="U9" s="47">
        <f t="shared" si="3"/>
        <v>2.1833061599725667</v>
      </c>
      <c r="V9" s="47">
        <f t="shared" si="4"/>
        <v>96.794932346457756</v>
      </c>
      <c r="W9" s="47">
        <f t="shared" si="5"/>
        <v>0</v>
      </c>
      <c r="X9" s="47">
        <f t="shared" si="6"/>
        <v>0</v>
      </c>
      <c r="Y9" s="47">
        <f t="shared" si="7"/>
        <v>1.0198733887971005</v>
      </c>
      <c r="Z9" s="47">
        <f t="shared" si="8"/>
        <v>0</v>
      </c>
      <c r="AA9" s="47">
        <f t="shared" si="9"/>
        <v>0</v>
      </c>
      <c r="AB9" s="47">
        <f t="shared" si="10"/>
        <v>0</v>
      </c>
      <c r="AC9" s="47">
        <f t="shared" si="11"/>
        <v>1.8881047725831845E-3</v>
      </c>
      <c r="AD9" s="47">
        <f t="shared" si="12"/>
        <v>0</v>
      </c>
      <c r="AE9" s="47">
        <f t="shared" si="13"/>
        <v>100</v>
      </c>
    </row>
    <row r="10" spans="2:31">
      <c r="B10" s="3" t="s">
        <v>18</v>
      </c>
      <c r="C10" s="47">
        <v>0</v>
      </c>
      <c r="D10" s="47">
        <v>96.578725140000003</v>
      </c>
      <c r="E10" s="47">
        <v>0</v>
      </c>
      <c r="F10" s="47">
        <v>0</v>
      </c>
      <c r="G10" s="47">
        <v>0</v>
      </c>
      <c r="H10" s="47">
        <v>0</v>
      </c>
      <c r="I10" s="47">
        <v>0</v>
      </c>
      <c r="J10" s="47">
        <v>0</v>
      </c>
      <c r="K10" s="47">
        <v>0</v>
      </c>
      <c r="L10" s="47">
        <v>0</v>
      </c>
      <c r="M10" s="47">
        <v>0</v>
      </c>
      <c r="N10" s="47">
        <v>0</v>
      </c>
      <c r="O10" s="47">
        <v>96.578725140000003</v>
      </c>
      <c r="P10" s="25">
        <v>0.98113255967226931</v>
      </c>
      <c r="R10" s="3" t="s">
        <v>18</v>
      </c>
      <c r="S10" s="47">
        <f t="shared" si="1"/>
        <v>0</v>
      </c>
      <c r="T10" s="47">
        <f t="shared" si="2"/>
        <v>100</v>
      </c>
      <c r="U10" s="47">
        <f t="shared" si="3"/>
        <v>0</v>
      </c>
      <c r="V10" s="47">
        <f t="shared" si="4"/>
        <v>0</v>
      </c>
      <c r="W10" s="47">
        <f t="shared" si="5"/>
        <v>0</v>
      </c>
      <c r="X10" s="47">
        <f t="shared" si="6"/>
        <v>0</v>
      </c>
      <c r="Y10" s="47">
        <f t="shared" si="7"/>
        <v>0</v>
      </c>
      <c r="Z10" s="47">
        <f t="shared" si="8"/>
        <v>0</v>
      </c>
      <c r="AA10" s="47">
        <f t="shared" si="9"/>
        <v>0</v>
      </c>
      <c r="AB10" s="47">
        <f t="shared" si="10"/>
        <v>0</v>
      </c>
      <c r="AC10" s="47">
        <f t="shared" si="11"/>
        <v>0</v>
      </c>
      <c r="AD10" s="47">
        <f t="shared" si="12"/>
        <v>0</v>
      </c>
      <c r="AE10" s="47">
        <f t="shared" si="13"/>
        <v>100</v>
      </c>
    </row>
    <row r="11" spans="2:31">
      <c r="B11" s="3" t="s">
        <v>35</v>
      </c>
      <c r="C11" s="47">
        <v>1.01856473</v>
      </c>
      <c r="D11" s="47">
        <v>0</v>
      </c>
      <c r="E11" s="47">
        <v>6.11024615</v>
      </c>
      <c r="F11" s="47">
        <v>49.940327359999998</v>
      </c>
      <c r="G11" s="47">
        <v>0</v>
      </c>
      <c r="H11" s="47">
        <v>5.0699519999999998E-2</v>
      </c>
      <c r="I11" s="47">
        <v>0.57422974000000004</v>
      </c>
      <c r="J11" s="47">
        <v>0</v>
      </c>
      <c r="K11" s="47">
        <v>0.31491321</v>
      </c>
      <c r="L11" s="47">
        <v>0.16949324199999999</v>
      </c>
      <c r="M11" s="47">
        <v>1.4339790000000002E-2</v>
      </c>
      <c r="N11" s="47">
        <v>6.2493533599999918</v>
      </c>
      <c r="O11" s="47">
        <v>64.442167101999999</v>
      </c>
      <c r="P11" s="25">
        <v>0.65466082999087893</v>
      </c>
      <c r="R11" s="3" t="s">
        <v>35</v>
      </c>
      <c r="S11" s="47">
        <f t="shared" si="1"/>
        <v>1.5805873324958191</v>
      </c>
      <c r="T11" s="47">
        <f t="shared" si="2"/>
        <v>0</v>
      </c>
      <c r="U11" s="47">
        <f t="shared" si="3"/>
        <v>9.4817515064765185</v>
      </c>
      <c r="V11" s="47">
        <f t="shared" si="4"/>
        <v>77.496349992317477</v>
      </c>
      <c r="W11" s="47">
        <f t="shared" si="5"/>
        <v>0</v>
      </c>
      <c r="X11" s="47">
        <f t="shared" si="6"/>
        <v>7.8674449168899083E-2</v>
      </c>
      <c r="Y11" s="47">
        <f t="shared" si="7"/>
        <v>0.89107763724193334</v>
      </c>
      <c r="Z11" s="47">
        <f t="shared" si="8"/>
        <v>0</v>
      </c>
      <c r="AA11" s="47">
        <f t="shared" si="9"/>
        <v>0.48867569816755352</v>
      </c>
      <c r="AB11" s="47">
        <f t="shared" si="10"/>
        <v>0.26301604930778261</v>
      </c>
      <c r="AC11" s="47">
        <f t="shared" si="11"/>
        <v>2.2252184625173723E-2</v>
      </c>
      <c r="AD11" s="47">
        <f t="shared" si="12"/>
        <v>9.6976151501988195</v>
      </c>
      <c r="AE11" s="47">
        <f t="shared" si="13"/>
        <v>100</v>
      </c>
    </row>
    <row r="12" spans="2:31">
      <c r="B12" s="3" t="s">
        <v>36</v>
      </c>
      <c r="C12" s="47">
        <v>1.6568727700000001</v>
      </c>
      <c r="D12" s="47">
        <v>0</v>
      </c>
      <c r="E12" s="47">
        <v>18.535829249999999</v>
      </c>
      <c r="F12" s="47">
        <v>0</v>
      </c>
      <c r="G12" s="47">
        <v>7.1891330000000003E-2</v>
      </c>
      <c r="H12" s="47">
        <v>1.0782565100000001</v>
      </c>
      <c r="I12" s="47">
        <v>2.7944577599999998</v>
      </c>
      <c r="J12" s="47">
        <v>0</v>
      </c>
      <c r="K12" s="47">
        <v>3.0144145299999998</v>
      </c>
      <c r="L12" s="47">
        <v>2.5477579299999999</v>
      </c>
      <c r="M12" s="47">
        <v>0.41620782000000001</v>
      </c>
      <c r="N12" s="47">
        <v>2.31151566</v>
      </c>
      <c r="O12" s="47">
        <v>32.427203559999995</v>
      </c>
      <c r="P12" s="25">
        <v>0.32942436531148145</v>
      </c>
      <c r="R12" s="3" t="s">
        <v>36</v>
      </c>
      <c r="S12" s="47">
        <f t="shared" si="1"/>
        <v>5.1095148150357508</v>
      </c>
      <c r="T12" s="47">
        <f t="shared" si="2"/>
        <v>0</v>
      </c>
      <c r="U12" s="47">
        <f t="shared" si="3"/>
        <v>57.161355945180993</v>
      </c>
      <c r="V12" s="47">
        <f t="shared" si="4"/>
        <v>0</v>
      </c>
      <c r="W12" s="47">
        <f t="shared" si="5"/>
        <v>0.22170067754063222</v>
      </c>
      <c r="X12" s="47">
        <f t="shared" si="6"/>
        <v>3.325160333375353</v>
      </c>
      <c r="Y12" s="47">
        <f t="shared" si="7"/>
        <v>8.6176341257099764</v>
      </c>
      <c r="Z12" s="47">
        <f t="shared" si="8"/>
        <v>0</v>
      </c>
      <c r="AA12" s="47">
        <f t="shared" si="9"/>
        <v>9.2959435260041285</v>
      </c>
      <c r="AB12" s="47">
        <f t="shared" si="10"/>
        <v>7.8568536608033073</v>
      </c>
      <c r="AC12" s="47">
        <f t="shared" si="11"/>
        <v>1.2835143777658515</v>
      </c>
      <c r="AD12" s="47">
        <f t="shared" si="12"/>
        <v>7.1283225385840217</v>
      </c>
      <c r="AE12" s="47">
        <f t="shared" si="13"/>
        <v>100</v>
      </c>
    </row>
    <row r="13" spans="2:31">
      <c r="B13" s="4" t="s">
        <v>85</v>
      </c>
      <c r="C13" s="39">
        <v>1.102169999998808E-2</v>
      </c>
      <c r="D13" s="39">
        <v>0</v>
      </c>
      <c r="E13" s="39">
        <v>1.4714910640000105</v>
      </c>
      <c r="F13" s="39">
        <v>0</v>
      </c>
      <c r="G13" s="39">
        <v>4.6385999999940393E-4</v>
      </c>
      <c r="H13" s="39">
        <v>0.12984967599999905</v>
      </c>
      <c r="I13" s="39">
        <v>1.1187000000476837E-4</v>
      </c>
      <c r="J13" s="39">
        <v>0</v>
      </c>
      <c r="K13" s="39">
        <v>2.3675574569999873</v>
      </c>
      <c r="L13" s="39">
        <v>-1.0000169277191163E-9</v>
      </c>
      <c r="M13" s="39">
        <v>5.849870000004768E-3</v>
      </c>
      <c r="N13" s="39">
        <v>0.10392197399933636</v>
      </c>
      <c r="O13" s="39">
        <v>4.0902674699993131</v>
      </c>
      <c r="P13" s="46">
        <v>4.1552573682943968E-2</v>
      </c>
      <c r="R13" s="4" t="s">
        <v>85</v>
      </c>
      <c r="S13" s="39">
        <f t="shared" si="1"/>
        <v>0.26946159586942442</v>
      </c>
      <c r="T13" s="39">
        <f t="shared" si="2"/>
        <v>0</v>
      </c>
      <c r="U13" s="39">
        <f t="shared" si="3"/>
        <v>35.975423973930432</v>
      </c>
      <c r="V13" s="39">
        <f t="shared" si="4"/>
        <v>0</v>
      </c>
      <c r="W13" s="39">
        <f t="shared" si="5"/>
        <v>1.1340578663905367E-2</v>
      </c>
      <c r="X13" s="39">
        <f t="shared" si="6"/>
        <v>3.1746010976641794</v>
      </c>
      <c r="Y13" s="39">
        <f t="shared" si="7"/>
        <v>2.7350289638830676E-3</v>
      </c>
      <c r="Z13" s="39">
        <f t="shared" si="8"/>
        <v>0</v>
      </c>
      <c r="AA13" s="39">
        <f t="shared" si="9"/>
        <v>57.88270508873066</v>
      </c>
      <c r="AB13" s="39">
        <f t="shared" si="10"/>
        <v>-2.4448692782413181E-8</v>
      </c>
      <c r="AC13" s="39">
        <f t="shared" si="11"/>
        <v>0.14301925345742122</v>
      </c>
      <c r="AD13" s="39">
        <f t="shared" si="12"/>
        <v>2.540713407168794</v>
      </c>
      <c r="AE13" s="39">
        <f t="shared" si="13"/>
        <v>100</v>
      </c>
    </row>
    <row r="14" spans="2:31" s="13" customFormat="1" ht="10">
      <c r="B14" s="4" t="s">
        <v>41</v>
      </c>
      <c r="C14" s="39">
        <v>529.940860047</v>
      </c>
      <c r="D14" s="39">
        <v>4227.9165700599997</v>
      </c>
      <c r="E14" s="39">
        <v>1021.516429237</v>
      </c>
      <c r="F14" s="39">
        <v>1034.4706225529999</v>
      </c>
      <c r="G14" s="39">
        <v>43.839542276000003</v>
      </c>
      <c r="H14" s="39">
        <v>436.56039533399996</v>
      </c>
      <c r="I14" s="39">
        <v>256.29320182700002</v>
      </c>
      <c r="J14" s="39">
        <v>75.420588824000006</v>
      </c>
      <c r="K14" s="39">
        <v>168.929667158</v>
      </c>
      <c r="L14" s="39">
        <v>259.04868980800001</v>
      </c>
      <c r="M14" s="39">
        <v>153.946417451</v>
      </c>
      <c r="N14" s="39">
        <v>131.63959845600129</v>
      </c>
      <c r="O14" s="39">
        <v>8339.522583031001</v>
      </c>
      <c r="P14" s="46">
        <v>84.720285202285083</v>
      </c>
      <c r="R14" s="4" t="s">
        <v>41</v>
      </c>
      <c r="S14" s="39">
        <f t="shared" si="1"/>
        <v>6.354570717576892</v>
      </c>
      <c r="T14" s="39">
        <f t="shared" si="2"/>
        <v>50.697345417144525</v>
      </c>
      <c r="U14" s="39">
        <f t="shared" si="3"/>
        <v>12.249099622507762</v>
      </c>
      <c r="V14" s="39">
        <f t="shared" si="4"/>
        <v>12.404434573483957</v>
      </c>
      <c r="W14" s="39">
        <f t="shared" si="5"/>
        <v>0.52568407651060656</v>
      </c>
      <c r="X14" s="39">
        <f t="shared" si="6"/>
        <v>5.2348367785741043</v>
      </c>
      <c r="Y14" s="39">
        <f t="shared" si="7"/>
        <v>3.0732358990009501</v>
      </c>
      <c r="Z14" s="39">
        <f t="shared" si="8"/>
        <v>0.9043753772843478</v>
      </c>
      <c r="AA14" s="39">
        <f t="shared" si="9"/>
        <v>2.0256515343184369</v>
      </c>
      <c r="AB14" s="39">
        <f t="shared" si="10"/>
        <v>3.1062772146585966</v>
      </c>
      <c r="AC14" s="39">
        <f t="shared" si="11"/>
        <v>1.845985977233821</v>
      </c>
      <c r="AD14" s="39">
        <f t="shared" si="12"/>
        <v>1.5785028117060014</v>
      </c>
      <c r="AE14" s="39">
        <f t="shared" si="13"/>
        <v>100</v>
      </c>
    </row>
    <row r="15" spans="2:31" s="13" customFormat="1" ht="10">
      <c r="B15" s="4" t="s">
        <v>87</v>
      </c>
      <c r="C15" s="39">
        <v>11.032298301999987</v>
      </c>
      <c r="D15" s="39">
        <v>0</v>
      </c>
      <c r="E15" s="39">
        <v>0.14990838199996948</v>
      </c>
      <c r="F15" s="39">
        <v>0</v>
      </c>
      <c r="G15" s="39">
        <v>0</v>
      </c>
      <c r="H15" s="39">
        <v>12.705788380999982</v>
      </c>
      <c r="I15" s="39">
        <v>3.5525370000004768E-2</v>
      </c>
      <c r="J15" s="39">
        <v>2.8664999991655351E-5</v>
      </c>
      <c r="K15" s="39">
        <v>0.21194550699999928</v>
      </c>
      <c r="L15" s="39">
        <v>7.9940200000107285E-3</v>
      </c>
      <c r="M15" s="39">
        <v>1.2672891999989748E-2</v>
      </c>
      <c r="N15" s="39">
        <v>0.21606526599991321</v>
      </c>
      <c r="O15" s="39">
        <v>24.372226784999846</v>
      </c>
      <c r="P15" s="46">
        <v>0.24759474942143497</v>
      </c>
      <c r="R15" s="4" t="s">
        <v>87</v>
      </c>
      <c r="S15" s="39">
        <f t="shared" si="1"/>
        <v>45.265861011887246</v>
      </c>
      <c r="T15" s="39">
        <f t="shared" si="2"/>
        <v>0</v>
      </c>
      <c r="U15" s="39">
        <f t="shared" si="3"/>
        <v>0.61507872597112145</v>
      </c>
      <c r="V15" s="39">
        <f t="shared" si="4"/>
        <v>0</v>
      </c>
      <c r="W15" s="39">
        <f t="shared" si="5"/>
        <v>0</v>
      </c>
      <c r="X15" s="39">
        <f t="shared" si="6"/>
        <v>52.132242544287742</v>
      </c>
      <c r="Y15" s="39">
        <f t="shared" si="7"/>
        <v>0.14576169142603435</v>
      </c>
      <c r="Z15" s="39">
        <f t="shared" si="8"/>
        <v>1.1761338118393653E-4</v>
      </c>
      <c r="AA15" s="39">
        <f t="shared" si="9"/>
        <v>0.86961896780988224</v>
      </c>
      <c r="AB15" s="39">
        <f t="shared" si="10"/>
        <v>3.2799711206243726E-2</v>
      </c>
      <c r="AC15" s="39">
        <f t="shared" si="11"/>
        <v>5.1997267675965575E-2</v>
      </c>
      <c r="AD15" s="39">
        <f t="shared" si="12"/>
        <v>0.88652246635458409</v>
      </c>
      <c r="AE15" s="39">
        <f t="shared" si="13"/>
        <v>100</v>
      </c>
    </row>
    <row r="16" spans="2:31" s="13" customFormat="1" ht="10">
      <c r="B16" s="4" t="s">
        <v>37</v>
      </c>
      <c r="C16" s="39">
        <v>540.97315834899996</v>
      </c>
      <c r="D16" s="39">
        <v>4227.9165700599997</v>
      </c>
      <c r="E16" s="39">
        <v>1021.6663376189999</v>
      </c>
      <c r="F16" s="39">
        <v>1034.4706225529999</v>
      </c>
      <c r="G16" s="39">
        <v>43.839542276000003</v>
      </c>
      <c r="H16" s="39">
        <v>449.26618371499995</v>
      </c>
      <c r="I16" s="39">
        <v>256.32872719699998</v>
      </c>
      <c r="J16" s="39">
        <v>75.420617488999994</v>
      </c>
      <c r="K16" s="39">
        <v>169.141612665</v>
      </c>
      <c r="L16" s="39">
        <v>259.05668382800002</v>
      </c>
      <c r="M16" s="39">
        <v>153.95909034299999</v>
      </c>
      <c r="N16" s="39">
        <v>131.85566372200012</v>
      </c>
      <c r="O16" s="39">
        <v>8363.8948098159999</v>
      </c>
      <c r="P16" s="46">
        <v>84.967879951706522</v>
      </c>
      <c r="R16" s="4" t="s">
        <v>37</v>
      </c>
      <c r="S16" s="39">
        <f t="shared" si="1"/>
        <v>6.4679574606092043</v>
      </c>
      <c r="T16" s="39">
        <f t="shared" si="2"/>
        <v>50.549614338741442</v>
      </c>
      <c r="U16" s="39">
        <f t="shared" si="3"/>
        <v>12.215198311915115</v>
      </c>
      <c r="V16" s="39">
        <f t="shared" si="4"/>
        <v>12.368288292422433</v>
      </c>
      <c r="W16" s="39">
        <f t="shared" si="5"/>
        <v>0.52415224333703025</v>
      </c>
      <c r="X16" s="39">
        <f t="shared" si="6"/>
        <v>5.3714949067476789</v>
      </c>
      <c r="Y16" s="39">
        <f t="shared" si="7"/>
        <v>3.0647052961040173</v>
      </c>
      <c r="Z16" s="39">
        <f t="shared" si="8"/>
        <v>0.90174038774955856</v>
      </c>
      <c r="AA16" s="39">
        <f t="shared" si="9"/>
        <v>2.0222828779062683</v>
      </c>
      <c r="AB16" s="39">
        <f t="shared" si="10"/>
        <v>3.0973211609974696</v>
      </c>
      <c r="AC16" s="39">
        <f t="shared" si="11"/>
        <v>1.8407583290300491</v>
      </c>
      <c r="AD16" s="39">
        <f t="shared" si="12"/>
        <v>1.5764863944397318</v>
      </c>
      <c r="AE16" s="39">
        <f t="shared" si="13"/>
        <v>100</v>
      </c>
    </row>
    <row r="17" spans="2:31">
      <c r="B17" s="3" t="s">
        <v>23</v>
      </c>
      <c r="C17" s="47">
        <v>40.000463642</v>
      </c>
      <c r="D17" s="47">
        <v>0</v>
      </c>
      <c r="E17" s="47">
        <v>3.7910561820000002</v>
      </c>
      <c r="F17" s="47">
        <v>0.16207770000000002</v>
      </c>
      <c r="G17" s="47">
        <v>14.730753732999998</v>
      </c>
      <c r="H17" s="47">
        <v>196.23990219000001</v>
      </c>
      <c r="I17" s="47">
        <v>24.072946914999999</v>
      </c>
      <c r="J17" s="47">
        <v>1.8385699999999999E-3</v>
      </c>
      <c r="K17" s="47">
        <v>28.671558346999998</v>
      </c>
      <c r="L17" s="47">
        <v>43.343541211999998</v>
      </c>
      <c r="M17" s="47">
        <v>3.9743833259999999</v>
      </c>
      <c r="N17" s="47">
        <v>24.682547584000051</v>
      </c>
      <c r="O17" s="47">
        <v>379.67106940100001</v>
      </c>
      <c r="P17" s="25">
        <v>3.8570362946386569</v>
      </c>
      <c r="R17" s="3" t="s">
        <v>23</v>
      </c>
      <c r="S17" s="47">
        <f t="shared" si="1"/>
        <v>10.535557451113666</v>
      </c>
      <c r="T17" s="47">
        <f t="shared" si="2"/>
        <v>0</v>
      </c>
      <c r="U17" s="47">
        <f t="shared" si="3"/>
        <v>0.99851068135928278</v>
      </c>
      <c r="V17" s="47">
        <f t="shared" si="4"/>
        <v>4.2688978187278528E-2</v>
      </c>
      <c r="W17" s="47">
        <f t="shared" si="5"/>
        <v>3.8798725845085946</v>
      </c>
      <c r="X17" s="47">
        <f t="shared" si="6"/>
        <v>51.686819988576971</v>
      </c>
      <c r="Y17" s="47">
        <f t="shared" si="7"/>
        <v>6.3404743882591426</v>
      </c>
      <c r="Z17" s="47">
        <f t="shared" si="8"/>
        <v>4.8425338356716981E-4</v>
      </c>
      <c r="AA17" s="47">
        <f t="shared" si="9"/>
        <v>7.5516837225007905</v>
      </c>
      <c r="AB17" s="47">
        <f t="shared" si="10"/>
        <v>11.416076890025437</v>
      </c>
      <c r="AC17" s="47">
        <f t="shared" si="11"/>
        <v>1.0467964631253865</v>
      </c>
      <c r="AD17" s="47">
        <f t="shared" si="12"/>
        <v>6.5010345989598965</v>
      </c>
      <c r="AE17" s="47">
        <f t="shared" si="13"/>
        <v>100</v>
      </c>
    </row>
    <row r="18" spans="2:31">
      <c r="B18" s="3" t="s">
        <v>27</v>
      </c>
      <c r="C18" s="47">
        <v>46.214733645000003</v>
      </c>
      <c r="D18" s="47">
        <v>101.13133676999999</v>
      </c>
      <c r="E18" s="47">
        <v>2.8350704270000002</v>
      </c>
      <c r="F18" s="47">
        <v>0</v>
      </c>
      <c r="G18" s="47">
        <v>7.061067E-2</v>
      </c>
      <c r="H18" s="47">
        <v>47.907291504</v>
      </c>
      <c r="I18" s="47">
        <v>4.7093632940000001</v>
      </c>
      <c r="J18" s="47">
        <v>5.4767999999999993E-4</v>
      </c>
      <c r="K18" s="47">
        <v>1.900838644</v>
      </c>
      <c r="L18" s="47">
        <v>2.2030533599999997</v>
      </c>
      <c r="M18" s="47">
        <v>0.39637761200000005</v>
      </c>
      <c r="N18" s="47">
        <v>3.5317322540000378</v>
      </c>
      <c r="O18" s="47">
        <v>210.90095586000001</v>
      </c>
      <c r="P18" s="25">
        <v>2.1425194250627908</v>
      </c>
      <c r="R18" s="3" t="s">
        <v>27</v>
      </c>
      <c r="S18" s="47">
        <f t="shared" si="1"/>
        <v>21.91300340794956</v>
      </c>
      <c r="T18" s="47">
        <f t="shared" si="2"/>
        <v>47.952052354439232</v>
      </c>
      <c r="U18" s="47">
        <f t="shared" si="3"/>
        <v>1.3442662767645173</v>
      </c>
      <c r="V18" s="47">
        <f t="shared" si="4"/>
        <v>0</v>
      </c>
      <c r="W18" s="47">
        <f t="shared" si="5"/>
        <v>3.3480488370509182E-2</v>
      </c>
      <c r="X18" s="47">
        <f t="shared" si="6"/>
        <v>22.715540244303945</v>
      </c>
      <c r="Y18" s="47">
        <f t="shared" si="7"/>
        <v>2.232973897532339</v>
      </c>
      <c r="Z18" s="47">
        <f t="shared" si="8"/>
        <v>2.5968587850477083E-4</v>
      </c>
      <c r="AA18" s="47">
        <f t="shared" si="9"/>
        <v>0.90129446604396246</v>
      </c>
      <c r="AB18" s="47">
        <f t="shared" si="10"/>
        <v>1.0445914533751224</v>
      </c>
      <c r="AC18" s="47">
        <f t="shared" si="11"/>
        <v>0.18794491015162723</v>
      </c>
      <c r="AD18" s="47">
        <f t="shared" si="12"/>
        <v>1.6745928151906848</v>
      </c>
      <c r="AE18" s="47">
        <f t="shared" si="13"/>
        <v>100</v>
      </c>
    </row>
    <row r="19" spans="2:31">
      <c r="B19" s="3" t="s">
        <v>29</v>
      </c>
      <c r="C19" s="47">
        <v>4.0680679270000004</v>
      </c>
      <c r="D19" s="47">
        <v>0</v>
      </c>
      <c r="E19" s="47">
        <v>5.3366300000000002E-3</v>
      </c>
      <c r="F19" s="47">
        <v>0.50093927000000005</v>
      </c>
      <c r="G19" s="47">
        <v>2.7302099999999998E-3</v>
      </c>
      <c r="H19" s="47">
        <v>13.783996562999999</v>
      </c>
      <c r="I19" s="47">
        <v>0.20688242100000001</v>
      </c>
      <c r="J19" s="47">
        <v>0</v>
      </c>
      <c r="K19" s="47">
        <v>2.4489299999999998E-3</v>
      </c>
      <c r="L19" s="47">
        <v>41.602043971000001</v>
      </c>
      <c r="M19" s="47">
        <v>5.8148180000000001E-2</v>
      </c>
      <c r="N19" s="47">
        <v>0.51348770899999885</v>
      </c>
      <c r="O19" s="47">
        <v>60.744081810999994</v>
      </c>
      <c r="P19" s="25">
        <v>0.61709239157770224</v>
      </c>
      <c r="R19" s="3" t="s">
        <v>29</v>
      </c>
      <c r="S19" s="47">
        <f t="shared" si="1"/>
        <v>6.6970605295466408</v>
      </c>
      <c r="T19" s="47">
        <f t="shared" si="2"/>
        <v>0</v>
      </c>
      <c r="U19" s="47">
        <f t="shared" si="3"/>
        <v>8.7854319974816093E-3</v>
      </c>
      <c r="V19" s="47">
        <f t="shared" si="4"/>
        <v>0.82467172943469569</v>
      </c>
      <c r="W19" s="47">
        <f t="shared" si="5"/>
        <v>4.4946106988575686E-3</v>
      </c>
      <c r="X19" s="47">
        <f t="shared" si="6"/>
        <v>22.691916894698849</v>
      </c>
      <c r="Y19" s="47">
        <f t="shared" si="7"/>
        <v>0.3405803739756853</v>
      </c>
      <c r="Z19" s="47">
        <f t="shared" si="8"/>
        <v>0</v>
      </c>
      <c r="AA19" s="47">
        <f t="shared" si="9"/>
        <v>4.0315532427004754E-3</v>
      </c>
      <c r="AB19" s="47">
        <f t="shared" si="10"/>
        <v>68.48740277355941</v>
      </c>
      <c r="AC19" s="47">
        <f t="shared" si="11"/>
        <v>9.5726494279595967E-2</v>
      </c>
      <c r="AD19" s="47">
        <f t="shared" si="12"/>
        <v>0.84532960856610173</v>
      </c>
      <c r="AE19" s="47">
        <f t="shared" si="13"/>
        <v>100</v>
      </c>
    </row>
    <row r="20" spans="2:31">
      <c r="B20" s="4" t="s">
        <v>86</v>
      </c>
      <c r="C20" s="39">
        <v>22.566299884000003</v>
      </c>
      <c r="D20" s="39">
        <v>17.614189939999999</v>
      </c>
      <c r="E20" s="39">
        <v>13.760152249000003</v>
      </c>
      <c r="F20" s="39">
        <v>1.70334147</v>
      </c>
      <c r="G20" s="39">
        <v>0.80000249000000023</v>
      </c>
      <c r="H20" s="39">
        <v>43.672611343000021</v>
      </c>
      <c r="I20" s="39">
        <v>6.5348476809999978</v>
      </c>
      <c r="J20" s="39">
        <v>4.6570400000000003E-3</v>
      </c>
      <c r="K20" s="39">
        <v>4.6035862830000038</v>
      </c>
      <c r="L20" s="39">
        <v>6.5666820859999957</v>
      </c>
      <c r="M20" s="39">
        <v>2.0821153780000006</v>
      </c>
      <c r="N20" s="39">
        <v>5.0694308539999273</v>
      </c>
      <c r="O20" s="39">
        <v>124.97791669799996</v>
      </c>
      <c r="P20" s="46">
        <v>1.2696367976970828</v>
      </c>
      <c r="R20" s="4" t="s">
        <v>86</v>
      </c>
      <c r="S20" s="39">
        <f t="shared" si="1"/>
        <v>18.056229836611713</v>
      </c>
      <c r="T20" s="39">
        <f t="shared" si="2"/>
        <v>14.093841860529174</v>
      </c>
      <c r="U20" s="39">
        <f t="shared" si="3"/>
        <v>11.010066908260608</v>
      </c>
      <c r="V20" s="39">
        <f t="shared" si="4"/>
        <v>1.362913957124122</v>
      </c>
      <c r="W20" s="39">
        <f t="shared" si="5"/>
        <v>0.64011507883680607</v>
      </c>
      <c r="X20" s="39">
        <f t="shared" si="6"/>
        <v>34.94426255202486</v>
      </c>
      <c r="Y20" s="39">
        <f t="shared" si="7"/>
        <v>5.2288018984913798</v>
      </c>
      <c r="Z20" s="39">
        <f t="shared" si="8"/>
        <v>3.7262903103541072E-3</v>
      </c>
      <c r="AA20" s="39">
        <f t="shared" si="9"/>
        <v>3.6835197806379143</v>
      </c>
      <c r="AB20" s="39">
        <f t="shared" si="10"/>
        <v>5.2542739225425761</v>
      </c>
      <c r="AC20" s="39">
        <f t="shared" si="11"/>
        <v>1.665986626286371</v>
      </c>
      <c r="AD20" s="39">
        <f t="shared" si="12"/>
        <v>4.056261288344114</v>
      </c>
      <c r="AE20" s="39">
        <f t="shared" si="13"/>
        <v>100</v>
      </c>
    </row>
    <row r="21" spans="2:31" s="13" customFormat="1" ht="10">
      <c r="B21" s="4" t="s">
        <v>38</v>
      </c>
      <c r="C21" s="39">
        <v>112.849565098</v>
      </c>
      <c r="D21" s="39">
        <v>118.74552670999999</v>
      </c>
      <c r="E21" s="39">
        <v>20.391615488000003</v>
      </c>
      <c r="F21" s="39">
        <v>2.36635844</v>
      </c>
      <c r="G21" s="39">
        <v>15.604097103000001</v>
      </c>
      <c r="H21" s="39">
        <v>301.6038016</v>
      </c>
      <c r="I21" s="39">
        <v>35.524040311</v>
      </c>
      <c r="J21" s="39">
        <v>7.0432899999999998E-3</v>
      </c>
      <c r="K21" s="39">
        <v>35.178432204000003</v>
      </c>
      <c r="L21" s="39">
        <v>93.71532062899999</v>
      </c>
      <c r="M21" s="39">
        <v>6.5110244960000001</v>
      </c>
      <c r="N21" s="39">
        <v>33.797198401000024</v>
      </c>
      <c r="O21" s="39">
        <v>776.29402376999997</v>
      </c>
      <c r="P21" s="46">
        <v>7.8862849089762337</v>
      </c>
      <c r="R21" s="4" t="s">
        <v>38</v>
      </c>
      <c r="S21" s="103">
        <f t="shared" si="1"/>
        <v>14.536961723594951</v>
      </c>
      <c r="T21" s="103">
        <f t="shared" si="2"/>
        <v>15.296462818729861</v>
      </c>
      <c r="U21" s="103">
        <f t="shared" si="3"/>
        <v>2.626790219119556</v>
      </c>
      <c r="V21" s="103">
        <f t="shared" si="4"/>
        <v>0.30482759979369667</v>
      </c>
      <c r="W21" s="103">
        <f t="shared" si="5"/>
        <v>2.0100756446919621</v>
      </c>
      <c r="X21" s="103">
        <f t="shared" si="6"/>
        <v>38.851748482525871</v>
      </c>
      <c r="Y21" s="103">
        <f t="shared" si="7"/>
        <v>4.5761063750666002</v>
      </c>
      <c r="Z21" s="103">
        <f t="shared" si="8"/>
        <v>9.0729669227580995E-4</v>
      </c>
      <c r="AA21" s="103">
        <f t="shared" si="9"/>
        <v>4.5315861164509821</v>
      </c>
      <c r="AB21" s="103">
        <f t="shared" si="10"/>
        <v>12.072142482030227</v>
      </c>
      <c r="AC21" s="39">
        <f t="shared" si="11"/>
        <v>0.83873175583393178</v>
      </c>
      <c r="AD21" s="39">
        <f t="shared" si="12"/>
        <v>4.3536594854700885</v>
      </c>
      <c r="AE21" s="39">
        <f t="shared" si="13"/>
        <v>100</v>
      </c>
    </row>
    <row r="22" spans="2:31">
      <c r="B22" s="3" t="s">
        <v>24</v>
      </c>
      <c r="C22" s="47">
        <v>22.592302436000001</v>
      </c>
      <c r="D22" s="47">
        <v>0</v>
      </c>
      <c r="E22" s="47">
        <v>2.733410949</v>
      </c>
      <c r="F22" s="47">
        <v>0.33536651000000001</v>
      </c>
      <c r="G22" s="47">
        <v>0.24546287999999999</v>
      </c>
      <c r="H22" s="47">
        <v>35.954874792999995</v>
      </c>
      <c r="I22" s="47">
        <v>1.2212444979999999</v>
      </c>
      <c r="J22" s="47">
        <v>0</v>
      </c>
      <c r="K22" s="47">
        <v>6.9087876789999996</v>
      </c>
      <c r="L22" s="47">
        <v>9.0072107599999995</v>
      </c>
      <c r="M22" s="47">
        <v>2.2997414759999999</v>
      </c>
      <c r="N22" s="47">
        <v>8.7533413659999972</v>
      </c>
      <c r="O22" s="47">
        <v>90.051743346999999</v>
      </c>
      <c r="P22" s="25">
        <v>0.91482567537433079</v>
      </c>
      <c r="R22" s="3" t="s">
        <v>24</v>
      </c>
      <c r="S22" s="47">
        <f t="shared" si="1"/>
        <v>25.088134439490169</v>
      </c>
      <c r="T22" s="47">
        <f t="shared" si="2"/>
        <v>0</v>
      </c>
      <c r="U22" s="47">
        <f t="shared" si="3"/>
        <v>3.035378158607366</v>
      </c>
      <c r="V22" s="47">
        <f t="shared" si="4"/>
        <v>0.37241534426237455</v>
      </c>
      <c r="W22" s="47">
        <f t="shared" si="5"/>
        <v>0.27257982008648968</v>
      </c>
      <c r="X22" s="47">
        <f t="shared" si="6"/>
        <v>39.926905861726219</v>
      </c>
      <c r="Y22" s="47">
        <f t="shared" si="7"/>
        <v>1.356158640143289</v>
      </c>
      <c r="Z22" s="47">
        <f t="shared" si="8"/>
        <v>0</v>
      </c>
      <c r="AA22" s="47">
        <f t="shared" si="9"/>
        <v>7.6720199101288813</v>
      </c>
      <c r="AB22" s="47">
        <f t="shared" si="10"/>
        <v>10.002261394643025</v>
      </c>
      <c r="AC22" s="47">
        <f t="shared" si="11"/>
        <v>2.5538000604145039</v>
      </c>
      <c r="AD22" s="47">
        <f t="shared" si="12"/>
        <v>9.7203463704976762</v>
      </c>
      <c r="AE22" s="47">
        <f t="shared" si="13"/>
        <v>100</v>
      </c>
    </row>
    <row r="23" spans="2:31">
      <c r="B23" s="3" t="s">
        <v>28</v>
      </c>
      <c r="C23" s="47">
        <v>2.1321175099999996</v>
      </c>
      <c r="D23" s="47">
        <v>0</v>
      </c>
      <c r="E23" s="47">
        <v>0.25582404000000003</v>
      </c>
      <c r="F23" s="47">
        <v>1.7269999999999999E-5</v>
      </c>
      <c r="G23" s="47">
        <v>4.0969279999999997E-2</v>
      </c>
      <c r="H23" s="47">
        <v>27.694256639999999</v>
      </c>
      <c r="I23" s="47">
        <v>1.8319048999999998</v>
      </c>
      <c r="J23" s="47">
        <v>0</v>
      </c>
      <c r="K23" s="47">
        <v>1.4007718249999999</v>
      </c>
      <c r="L23" s="47">
        <v>0.66882399999999997</v>
      </c>
      <c r="M23" s="47">
        <v>4.3279000000000001E-4</v>
      </c>
      <c r="N23" s="47">
        <v>0.46451269500000031</v>
      </c>
      <c r="O23" s="47">
        <v>34.489630950000006</v>
      </c>
      <c r="P23" s="25">
        <v>0.35037633647651428</v>
      </c>
      <c r="R23" s="3" t="s">
        <v>28</v>
      </c>
      <c r="S23" s="47">
        <f t="shared" si="1"/>
        <v>6.1819087397338457</v>
      </c>
      <c r="T23" s="47">
        <f t="shared" si="2"/>
        <v>0</v>
      </c>
      <c r="U23" s="47">
        <f t="shared" si="3"/>
        <v>0.74174188865885793</v>
      </c>
      <c r="V23" s="47">
        <f t="shared" si="4"/>
        <v>5.0073020569679355E-5</v>
      </c>
      <c r="W23" s="47">
        <f t="shared" si="5"/>
        <v>0.11878723799449639</v>
      </c>
      <c r="X23" s="47">
        <f t="shared" si="6"/>
        <v>80.297341192628778</v>
      </c>
      <c r="Y23" s="47">
        <f t="shared" si="7"/>
        <v>5.3114656479094613</v>
      </c>
      <c r="Z23" s="47">
        <f t="shared" si="8"/>
        <v>0</v>
      </c>
      <c r="AA23" s="47">
        <f t="shared" si="9"/>
        <v>4.0614288596787658</v>
      </c>
      <c r="AB23" s="47">
        <f t="shared" si="10"/>
        <v>1.9392031215689185</v>
      </c>
      <c r="AC23" s="47">
        <f t="shared" si="11"/>
        <v>1.2548409132803432E-3</v>
      </c>
      <c r="AD23" s="47">
        <f t="shared" si="12"/>
        <v>1.3468183978930057</v>
      </c>
      <c r="AE23" s="47">
        <f t="shared" si="13"/>
        <v>100</v>
      </c>
    </row>
    <row r="24" spans="2:31">
      <c r="B24" s="3" t="s">
        <v>25</v>
      </c>
      <c r="C24" s="47">
        <v>0.89280448000000001</v>
      </c>
      <c r="D24" s="47">
        <v>0</v>
      </c>
      <c r="E24" s="47">
        <v>0</v>
      </c>
      <c r="F24" s="47">
        <v>0</v>
      </c>
      <c r="G24" s="47">
        <v>0.26069207999999999</v>
      </c>
      <c r="H24" s="47">
        <v>23.904455469999998</v>
      </c>
      <c r="I24" s="47">
        <v>2.2779251719999998</v>
      </c>
      <c r="J24" s="47">
        <v>0</v>
      </c>
      <c r="K24" s="47">
        <v>0</v>
      </c>
      <c r="L24" s="47">
        <v>0.75321811999999999</v>
      </c>
      <c r="M24" s="47">
        <v>2.9024200000000002E-3</v>
      </c>
      <c r="N24" s="47">
        <v>0.41593921000000089</v>
      </c>
      <c r="O24" s="47">
        <v>28.507936951999998</v>
      </c>
      <c r="P24" s="25">
        <v>0.2896089704243473</v>
      </c>
      <c r="R24" s="3" t="s">
        <v>25</v>
      </c>
      <c r="S24" s="47">
        <f t="shared" si="1"/>
        <v>3.1317751316177387</v>
      </c>
      <c r="T24" s="47">
        <f t="shared" si="2"/>
        <v>0</v>
      </c>
      <c r="U24" s="47">
        <f t="shared" si="3"/>
        <v>0</v>
      </c>
      <c r="V24" s="47">
        <f t="shared" si="4"/>
        <v>0</v>
      </c>
      <c r="W24" s="47">
        <f t="shared" si="5"/>
        <v>0.91445438664656131</v>
      </c>
      <c r="X24" s="47">
        <f t="shared" si="6"/>
        <v>83.851930465010241</v>
      </c>
      <c r="Y24" s="47">
        <f t="shared" si="7"/>
        <v>7.9904946325489545</v>
      </c>
      <c r="Z24" s="47">
        <f t="shared" si="8"/>
        <v>0</v>
      </c>
      <c r="AA24" s="47">
        <f t="shared" si="9"/>
        <v>0</v>
      </c>
      <c r="AB24" s="47">
        <f t="shared" si="10"/>
        <v>2.6421347895788627</v>
      </c>
      <c r="AC24" s="47">
        <f t="shared" si="11"/>
        <v>1.0181094496199167E-2</v>
      </c>
      <c r="AD24" s="47">
        <f t="shared" si="12"/>
        <v>1.4590295001014457</v>
      </c>
      <c r="AE24" s="47">
        <f t="shared" si="13"/>
        <v>100</v>
      </c>
    </row>
    <row r="25" spans="2:31">
      <c r="B25" s="4" t="s">
        <v>88</v>
      </c>
      <c r="C25" s="39">
        <v>40.200086100999997</v>
      </c>
      <c r="D25" s="39">
        <v>0</v>
      </c>
      <c r="E25" s="39">
        <v>6.8224083990000004</v>
      </c>
      <c r="F25" s="39">
        <v>6.7368971899999996</v>
      </c>
      <c r="G25" s="39">
        <v>5.1631260000000012E-2</v>
      </c>
      <c r="H25" s="39">
        <v>83.680350558000001</v>
      </c>
      <c r="I25" s="39">
        <v>3.7188805299999994</v>
      </c>
      <c r="J25" s="39">
        <v>0</v>
      </c>
      <c r="K25" s="39">
        <v>0.81770788100000003</v>
      </c>
      <c r="L25" s="39">
        <v>4.4059877090000006</v>
      </c>
      <c r="M25" s="39">
        <v>0.55511020500000008</v>
      </c>
      <c r="N25" s="39">
        <v>9.7406704769999983</v>
      </c>
      <c r="O25" s="39">
        <v>156.72973031000001</v>
      </c>
      <c r="P25" s="46">
        <v>1.5921999514166993</v>
      </c>
      <c r="R25" s="4" t="s">
        <v>88</v>
      </c>
      <c r="S25" s="39">
        <f t="shared" si="1"/>
        <v>25.649304711676045</v>
      </c>
      <c r="T25" s="39">
        <f t="shared" si="2"/>
        <v>0</v>
      </c>
      <c r="U25" s="39">
        <f t="shared" si="3"/>
        <v>4.3529765447217788</v>
      </c>
      <c r="V25" s="39">
        <f t="shared" si="4"/>
        <v>4.298416884068458</v>
      </c>
      <c r="W25" s="39">
        <f t="shared" si="5"/>
        <v>3.2942862785431418E-2</v>
      </c>
      <c r="X25" s="39">
        <f t="shared" si="6"/>
        <v>53.391497830364628</v>
      </c>
      <c r="Y25" s="39">
        <f t="shared" si="7"/>
        <v>2.3727983980093148</v>
      </c>
      <c r="Z25" s="39">
        <f t="shared" si="8"/>
        <v>0</v>
      </c>
      <c r="AA25" s="39">
        <f t="shared" si="9"/>
        <v>0.52173118615251446</v>
      </c>
      <c r="AB25" s="39">
        <f t="shared" si="10"/>
        <v>2.8112009765379402</v>
      </c>
      <c r="AC25" s="39">
        <f t="shared" si="11"/>
        <v>0.3541830920668545</v>
      </c>
      <c r="AD25" s="39">
        <f t="shared" si="12"/>
        <v>6.2149475136170151</v>
      </c>
      <c r="AE25" s="39">
        <f t="shared" si="13"/>
        <v>100</v>
      </c>
    </row>
    <row r="26" spans="2:31" s="13" customFormat="1" ht="10">
      <c r="B26" s="4" t="s">
        <v>39</v>
      </c>
      <c r="C26" s="39">
        <v>65.817310527000004</v>
      </c>
      <c r="D26" s="39">
        <v>0</v>
      </c>
      <c r="E26" s="39">
        <v>9.8116433880000002</v>
      </c>
      <c r="F26" s="39">
        <v>7.0722809699999996</v>
      </c>
      <c r="G26" s="39">
        <v>0.5987555</v>
      </c>
      <c r="H26" s="39">
        <v>171.23393746099998</v>
      </c>
      <c r="I26" s="39">
        <v>9.0499551</v>
      </c>
      <c r="J26" s="39">
        <v>0</v>
      </c>
      <c r="K26" s="39">
        <v>9.1272673849999997</v>
      </c>
      <c r="L26" s="39">
        <v>14.835240589</v>
      </c>
      <c r="M26" s="39">
        <v>2.8581868909999999</v>
      </c>
      <c r="N26" s="39">
        <v>19.374463748000025</v>
      </c>
      <c r="O26" s="39">
        <v>309.77904155900001</v>
      </c>
      <c r="P26" s="46">
        <v>3.1470109336918912</v>
      </c>
      <c r="R26" s="4" t="s">
        <v>39</v>
      </c>
      <c r="S26" s="39">
        <f t="shared" si="1"/>
        <v>21.246534367130369</v>
      </c>
      <c r="T26" s="39">
        <f t="shared" si="2"/>
        <v>0</v>
      </c>
      <c r="U26" s="39">
        <f t="shared" si="3"/>
        <v>3.1673038106844591</v>
      </c>
      <c r="V26" s="39">
        <f t="shared" si="4"/>
        <v>2.2830082159231631</v>
      </c>
      <c r="W26" s="39">
        <f t="shared" si="5"/>
        <v>0.19328470286004226</v>
      </c>
      <c r="X26" s="39">
        <f t="shared" si="6"/>
        <v>55.276153157180921</v>
      </c>
      <c r="Y26" s="39">
        <f t="shared" si="7"/>
        <v>2.9214226548235867</v>
      </c>
      <c r="Z26" s="39">
        <f t="shared" si="8"/>
        <v>0</v>
      </c>
      <c r="AA26" s="39">
        <f t="shared" si="9"/>
        <v>2.9463798903456921</v>
      </c>
      <c r="AB26" s="39">
        <f t="shared" si="10"/>
        <v>4.7889749139709004</v>
      </c>
      <c r="AC26" s="39">
        <f t="shared" si="11"/>
        <v>0.92265341019064206</v>
      </c>
      <c r="AD26" s="39">
        <f t="shared" si="12"/>
        <v>6.2542848768902264</v>
      </c>
      <c r="AE26" s="39">
        <f t="shared" si="13"/>
        <v>100</v>
      </c>
    </row>
    <row r="27" spans="2:31">
      <c r="B27" s="3" t="s">
        <v>21</v>
      </c>
      <c r="C27" s="47">
        <v>34.445247293999998</v>
      </c>
      <c r="D27" s="47">
        <v>169.35636331000001</v>
      </c>
      <c r="E27" s="47">
        <v>1.3682200000000001E-3</v>
      </c>
      <c r="F27" s="47">
        <v>0.95634611999999997</v>
      </c>
      <c r="G27" s="47">
        <v>6.8239199999999998E-3</v>
      </c>
      <c r="H27" s="47">
        <v>3.4539020430000003</v>
      </c>
      <c r="I27" s="47">
        <v>0.40888142</v>
      </c>
      <c r="J27" s="47">
        <v>1.3481999999999999E-5</v>
      </c>
      <c r="K27" s="47">
        <v>7.4502039999999993E-3</v>
      </c>
      <c r="L27" s="47">
        <v>1.10083752</v>
      </c>
      <c r="M27" s="47">
        <v>0</v>
      </c>
      <c r="N27" s="47">
        <v>4.3391199110000134</v>
      </c>
      <c r="O27" s="47">
        <v>214.07635344400001</v>
      </c>
      <c r="P27" s="25">
        <v>2.1747779370182019</v>
      </c>
      <c r="R27" s="3" t="s">
        <v>21</v>
      </c>
      <c r="S27" s="47">
        <f t="shared" si="1"/>
        <v>16.090169110158396</v>
      </c>
      <c r="T27" s="47">
        <f t="shared" si="2"/>
        <v>79.110261635833467</v>
      </c>
      <c r="U27" s="47">
        <f t="shared" si="3"/>
        <v>6.3912710488032076E-4</v>
      </c>
      <c r="V27" s="47">
        <f t="shared" si="4"/>
        <v>0.44673132021102441</v>
      </c>
      <c r="W27" s="47">
        <f t="shared" si="5"/>
        <v>3.1876103503346814E-3</v>
      </c>
      <c r="X27" s="47">
        <f t="shared" si="6"/>
        <v>1.6133972703825519</v>
      </c>
      <c r="Y27" s="47">
        <f t="shared" si="7"/>
        <v>0.19099793761526251</v>
      </c>
      <c r="Z27" s="47">
        <f t="shared" si="8"/>
        <v>6.297753013401706E-6</v>
      </c>
      <c r="AA27" s="47">
        <f t="shared" si="9"/>
        <v>3.4801620450569241E-3</v>
      </c>
      <c r="AB27" s="47">
        <f t="shared" si="10"/>
        <v>0.51422658424904777</v>
      </c>
      <c r="AC27" s="47">
        <f t="shared" si="11"/>
        <v>0</v>
      </c>
      <c r="AD27" s="47">
        <f t="shared" si="12"/>
        <v>2.0269029442969653</v>
      </c>
      <c r="AE27" s="47">
        <f t="shared" si="13"/>
        <v>100</v>
      </c>
    </row>
    <row r="28" spans="2:31">
      <c r="B28" s="3" t="s">
        <v>91</v>
      </c>
      <c r="C28" s="47">
        <v>8.3575403890000004</v>
      </c>
      <c r="D28" s="47">
        <v>0</v>
      </c>
      <c r="E28" s="47">
        <v>0.50239165600000002</v>
      </c>
      <c r="F28" s="47">
        <v>0.12531352200000001</v>
      </c>
      <c r="G28" s="47">
        <v>8.2348670999999998E-2</v>
      </c>
      <c r="H28" s="47">
        <v>40.285665496</v>
      </c>
      <c r="I28" s="47">
        <v>1.6993088459999999</v>
      </c>
      <c r="J28" s="47">
        <v>2.8785000000000003E-4</v>
      </c>
      <c r="K28" s="47">
        <v>0.40591197299999998</v>
      </c>
      <c r="L28" s="47">
        <v>46.773748464000001</v>
      </c>
      <c r="M28" s="47">
        <v>0.47762668899999999</v>
      </c>
      <c r="N28" s="47">
        <v>3.4613776260000022</v>
      </c>
      <c r="O28" s="47">
        <v>102.17152118199999</v>
      </c>
      <c r="P28" s="25">
        <v>1.0379491545119512</v>
      </c>
      <c r="R28" s="3" t="s">
        <v>91</v>
      </c>
      <c r="S28" s="47">
        <f t="shared" si="1"/>
        <v>8.1799118700724449</v>
      </c>
      <c r="T28" s="47">
        <f t="shared" si="2"/>
        <v>0</v>
      </c>
      <c r="U28" s="47">
        <f t="shared" si="3"/>
        <v>0.49171398271058386</v>
      </c>
      <c r="V28" s="47">
        <f t="shared" si="4"/>
        <v>0.12265014805522642</v>
      </c>
      <c r="W28" s="47">
        <f t="shared" si="5"/>
        <v>8.0598458403404613E-2</v>
      </c>
      <c r="X28" s="47">
        <f t="shared" si="6"/>
        <v>39.429446708773582</v>
      </c>
      <c r="Y28" s="47">
        <f t="shared" si="7"/>
        <v>1.6631922734839095</v>
      </c>
      <c r="Z28" s="47">
        <f t="shared" si="8"/>
        <v>2.8173212718174916E-4</v>
      </c>
      <c r="AA28" s="47">
        <f t="shared" si="9"/>
        <v>0.39728484836488009</v>
      </c>
      <c r="AB28" s="47">
        <f t="shared" si="10"/>
        <v>45.779634014336608</v>
      </c>
      <c r="AC28" s="47">
        <f t="shared" si="11"/>
        <v>0.46747536248304933</v>
      </c>
      <c r="AD28" s="47">
        <f t="shared" si="12"/>
        <v>3.3878106011891389</v>
      </c>
      <c r="AE28" s="47">
        <f t="shared" si="13"/>
        <v>100</v>
      </c>
    </row>
    <row r="29" spans="2:31">
      <c r="B29" s="3" t="s">
        <v>90</v>
      </c>
      <c r="C29" s="47">
        <v>17.416045739000001</v>
      </c>
      <c r="D29" s="47">
        <v>0</v>
      </c>
      <c r="E29" s="47">
        <v>1.483994555</v>
      </c>
      <c r="F29" s="47">
        <v>5.4461220000000005E-2</v>
      </c>
      <c r="G29" s="47">
        <v>1.6249735000000001E-2</v>
      </c>
      <c r="H29" s="47">
        <v>5.5005986050000004</v>
      </c>
      <c r="I29" s="47">
        <v>1.9746059790000001</v>
      </c>
      <c r="J29" s="47">
        <v>1.4910000000000002E-6</v>
      </c>
      <c r="K29" s="47">
        <v>0.120653206</v>
      </c>
      <c r="L29" s="47">
        <v>3.1066325049999999</v>
      </c>
      <c r="M29" s="47">
        <v>0.82897219200000005</v>
      </c>
      <c r="N29" s="47">
        <v>1.2473004990000016</v>
      </c>
      <c r="O29" s="47">
        <v>31.749515725999998</v>
      </c>
      <c r="P29" s="25">
        <v>0.32253980975054053</v>
      </c>
      <c r="R29" s="3" t="s">
        <v>90</v>
      </c>
      <c r="S29" s="47">
        <f t="shared" ref="S29:AE29" si="14">(C29/$O29)*100</f>
        <v>54.854524047867059</v>
      </c>
      <c r="T29" s="47">
        <f t="shared" si="14"/>
        <v>0</v>
      </c>
      <c r="U29" s="47">
        <f t="shared" si="14"/>
        <v>4.6740698907251108</v>
      </c>
      <c r="V29" s="47">
        <f t="shared" si="14"/>
        <v>0.17153401793590559</v>
      </c>
      <c r="W29" s="47">
        <f t="shared" si="14"/>
        <v>5.1181048366961163E-2</v>
      </c>
      <c r="X29" s="47">
        <f t="shared" si="14"/>
        <v>17.324984268958485</v>
      </c>
      <c r="Y29" s="47">
        <f t="shared" si="14"/>
        <v>6.219326291591198</v>
      </c>
      <c r="Z29" s="47">
        <f t="shared" si="14"/>
        <v>4.6961346209731481E-6</v>
      </c>
      <c r="AA29" s="47">
        <f t="shared" si="14"/>
        <v>0.38001589391549639</v>
      </c>
      <c r="AB29" s="47">
        <f t="shared" si="14"/>
        <v>9.7848185522273887</v>
      </c>
      <c r="AC29" s="47">
        <f t="shared" si="14"/>
        <v>2.6109758622905432</v>
      </c>
      <c r="AD29" s="47">
        <f t="shared" si="14"/>
        <v>3.9285654299872506</v>
      </c>
      <c r="AE29" s="47">
        <f t="shared" si="14"/>
        <v>100</v>
      </c>
    </row>
    <row r="30" spans="2:31">
      <c r="B30" s="3" t="s">
        <v>19</v>
      </c>
      <c r="C30" s="47">
        <v>4.6281033200000001</v>
      </c>
      <c r="D30" s="47">
        <v>0</v>
      </c>
      <c r="E30" s="47">
        <v>0.40353258000000003</v>
      </c>
      <c r="F30" s="47">
        <v>0</v>
      </c>
      <c r="G30" s="47">
        <v>9.3968660000000009E-2</v>
      </c>
      <c r="H30" s="47">
        <v>17.866643182999997</v>
      </c>
      <c r="I30" s="47">
        <v>3.1662893799999998</v>
      </c>
      <c r="J30" s="47">
        <v>0</v>
      </c>
      <c r="K30" s="47">
        <v>2.5510379999999998E-3</v>
      </c>
      <c r="L30" s="47">
        <v>2.8549776039999997</v>
      </c>
      <c r="M30" s="47">
        <v>0</v>
      </c>
      <c r="N30" s="47">
        <v>1.531176308000002</v>
      </c>
      <c r="O30" s="47">
        <v>30.547242073</v>
      </c>
      <c r="P30" s="25">
        <v>0.31032604502249622</v>
      </c>
      <c r="R30" s="3" t="s">
        <v>19</v>
      </c>
      <c r="S30" s="47">
        <f t="shared" si="1"/>
        <v>15.150642106871814</v>
      </c>
      <c r="T30" s="47">
        <f t="shared" si="2"/>
        <v>0</v>
      </c>
      <c r="U30" s="47">
        <f t="shared" si="3"/>
        <v>1.3210114976522647</v>
      </c>
      <c r="V30" s="47">
        <f t="shared" si="4"/>
        <v>0</v>
      </c>
      <c r="W30" s="47">
        <f t="shared" si="5"/>
        <v>0.30761749219598694</v>
      </c>
      <c r="X30" s="47">
        <f t="shared" si="6"/>
        <v>58.488563845807576</v>
      </c>
      <c r="Y30" s="47">
        <f t="shared" si="7"/>
        <v>10.365221752043565</v>
      </c>
      <c r="Z30" s="47">
        <f t="shared" si="8"/>
        <v>0</v>
      </c>
      <c r="AA30" s="47">
        <f t="shared" si="9"/>
        <v>8.3511237901728718E-3</v>
      </c>
      <c r="AB30" s="47">
        <f t="shared" si="10"/>
        <v>9.3461059338101364</v>
      </c>
      <c r="AC30" s="47">
        <f t="shared" si="11"/>
        <v>0</v>
      </c>
      <c r="AD30" s="47">
        <f t="shared" si="12"/>
        <v>5.0124862478284848</v>
      </c>
      <c r="AE30" s="47">
        <f t="shared" si="13"/>
        <v>100</v>
      </c>
    </row>
    <row r="31" spans="2:31">
      <c r="B31" s="4" t="s">
        <v>89</v>
      </c>
      <c r="C31" s="39">
        <v>3.013584964999914</v>
      </c>
      <c r="D31" s="39">
        <v>0</v>
      </c>
      <c r="E31" s="39">
        <v>6.2023664959999323</v>
      </c>
      <c r="F31" s="39">
        <v>-1.000046730041504E-9</v>
      </c>
      <c r="G31" s="39">
        <v>0.12462632900000363</v>
      </c>
      <c r="H31" s="39">
        <v>3.7824642609999182</v>
      </c>
      <c r="I31" s="39">
        <v>0.36910460299998521</v>
      </c>
      <c r="J31" s="39">
        <v>0</v>
      </c>
      <c r="K31" s="39">
        <v>2.1915911000043153E-2</v>
      </c>
      <c r="L31" s="39">
        <v>0.27949912900006774</v>
      </c>
      <c r="M31" s="39">
        <v>2.0421159000009299E-2</v>
      </c>
      <c r="N31" s="39">
        <v>1.2694832210001274</v>
      </c>
      <c r="O31" s="39">
        <v>15.083466072999954</v>
      </c>
      <c r="P31" s="46">
        <v>0.15323125932217371</v>
      </c>
      <c r="R31" s="4" t="s">
        <v>89</v>
      </c>
      <c r="S31" s="39">
        <f t="shared" si="1"/>
        <v>19.97939300168122</v>
      </c>
      <c r="T31" s="39">
        <f t="shared" si="2"/>
        <v>0</v>
      </c>
      <c r="U31" s="39">
        <f t="shared" si="3"/>
        <v>41.12029997602761</v>
      </c>
      <c r="V31" s="39">
        <f t="shared" si="4"/>
        <v>-6.6300857190352966E-9</v>
      </c>
      <c r="W31" s="39">
        <f t="shared" si="5"/>
        <v>0.82624463367269452</v>
      </c>
      <c r="X31" s="39">
        <f t="shared" si="6"/>
        <v>25.07689043548611</v>
      </c>
      <c r="Y31" s="39">
        <f t="shared" si="7"/>
        <v>2.4470808049928134</v>
      </c>
      <c r="Z31" s="39">
        <f t="shared" si="8"/>
        <v>0</v>
      </c>
      <c r="AA31" s="39">
        <f t="shared" si="9"/>
        <v>0.1452975787791479</v>
      </c>
      <c r="AB31" s="39">
        <f t="shared" si="10"/>
        <v>1.8530165921238957</v>
      </c>
      <c r="AC31" s="39">
        <f t="shared" si="11"/>
        <v>0.13538770797889779</v>
      </c>
      <c r="AD31" s="39">
        <f t="shared" si="12"/>
        <v>8.4163892758876973</v>
      </c>
      <c r="AE31" s="39">
        <f t="shared" si="13"/>
        <v>100</v>
      </c>
    </row>
    <row r="32" spans="2:31" s="13" customFormat="1" ht="10">
      <c r="B32" s="4" t="s">
        <v>83</v>
      </c>
      <c r="C32" s="39">
        <v>787.50055568100004</v>
      </c>
      <c r="D32" s="39">
        <v>4516.0184600800003</v>
      </c>
      <c r="E32" s="39">
        <v>1060.463250002</v>
      </c>
      <c r="F32" s="39">
        <v>1045.0453828239999</v>
      </c>
      <c r="G32" s="39">
        <v>60.366412193999999</v>
      </c>
      <c r="H32" s="39">
        <v>992.99319636399991</v>
      </c>
      <c r="I32" s="39">
        <v>308.52091283600004</v>
      </c>
      <c r="J32" s="39">
        <v>75.427963601999991</v>
      </c>
      <c r="K32" s="39">
        <v>214.00579458600001</v>
      </c>
      <c r="L32" s="39">
        <v>421.722940268</v>
      </c>
      <c r="M32" s="39">
        <v>164.65532177</v>
      </c>
      <c r="N32" s="39">
        <v>196.87578343599893</v>
      </c>
      <c r="O32" s="39">
        <v>9843.5959736429995</v>
      </c>
      <c r="P32" s="46">
        <v>100</v>
      </c>
      <c r="R32" s="4" t="s">
        <v>83</v>
      </c>
      <c r="S32" s="41">
        <f t="shared" si="1"/>
        <v>8.0001308240362015</v>
      </c>
      <c r="T32" s="41">
        <f t="shared" si="2"/>
        <v>45.877730782246587</v>
      </c>
      <c r="U32" s="41">
        <f t="shared" si="3"/>
        <v>10.773128568477146</v>
      </c>
      <c r="V32" s="41">
        <f t="shared" si="4"/>
        <v>10.616500165408972</v>
      </c>
      <c r="W32" s="41">
        <f t="shared" si="5"/>
        <v>0.61325568781607664</v>
      </c>
      <c r="X32" s="41">
        <f t="shared" si="6"/>
        <v>10.087707774910887</v>
      </c>
      <c r="Y32" s="41">
        <f t="shared" si="7"/>
        <v>3.134229743501145</v>
      </c>
      <c r="Z32" s="41">
        <f t="shared" si="8"/>
        <v>0.76626431848649912</v>
      </c>
      <c r="AA32" s="41">
        <f t="shared" si="9"/>
        <v>2.1740611374036209</v>
      </c>
      <c r="AB32" s="41">
        <f t="shared" si="10"/>
        <v>4.2842365879013755</v>
      </c>
      <c r="AC32" s="41">
        <f t="shared" si="11"/>
        <v>1.6727151562384066</v>
      </c>
      <c r="AD32" s="41">
        <f t="shared" si="12"/>
        <v>2.0000392535730773</v>
      </c>
      <c r="AE32" s="41">
        <f t="shared" si="13"/>
        <v>100</v>
      </c>
    </row>
    <row r="33" spans="3:31">
      <c r="C33" s="31"/>
      <c r="D33" s="31"/>
      <c r="E33" s="31"/>
      <c r="F33" s="31"/>
      <c r="G33" s="31"/>
      <c r="H33" s="31"/>
      <c r="I33" s="31"/>
      <c r="J33" s="31"/>
      <c r="K33" s="31"/>
      <c r="L33" s="31"/>
      <c r="M33" s="31"/>
      <c r="N33" s="31"/>
      <c r="O33" s="31"/>
      <c r="S33" s="31"/>
      <c r="T33" s="31"/>
      <c r="U33" s="31"/>
      <c r="V33" s="31"/>
      <c r="W33" s="31"/>
      <c r="X33" s="31"/>
      <c r="Y33" s="31"/>
      <c r="Z33" s="31"/>
      <c r="AA33" s="31"/>
      <c r="AB33" s="31"/>
      <c r="AC33" s="31"/>
      <c r="AD33" s="31"/>
      <c r="AE33" s="31"/>
    </row>
    <row r="34" spans="3:31">
      <c r="C34" s="31"/>
      <c r="D34" s="31"/>
      <c r="E34" s="31"/>
      <c r="F34" s="31"/>
      <c r="G34" s="31"/>
      <c r="H34" s="31"/>
      <c r="I34" s="31"/>
      <c r="J34" s="31"/>
      <c r="K34" s="31"/>
      <c r="L34" s="31"/>
      <c r="M34" s="31"/>
      <c r="N34" s="31"/>
      <c r="O34" s="31"/>
      <c r="S34" s="31"/>
      <c r="T34" s="31"/>
      <c r="U34" s="31"/>
      <c r="V34" s="31"/>
      <c r="W34" s="31"/>
      <c r="X34" s="31"/>
      <c r="Y34" s="31"/>
      <c r="Z34" s="31"/>
      <c r="AA34" s="31"/>
      <c r="AB34" s="31"/>
      <c r="AC34" s="31"/>
      <c r="AD34" s="31"/>
      <c r="AE34" s="31"/>
    </row>
    <row r="35" spans="3:31">
      <c r="C35" s="31"/>
      <c r="D35" s="31"/>
      <c r="E35" s="31"/>
      <c r="F35" s="31"/>
      <c r="G35" s="31"/>
      <c r="H35" s="31"/>
      <c r="I35" s="31"/>
      <c r="J35" s="31"/>
      <c r="K35" s="31"/>
      <c r="L35" s="31"/>
      <c r="M35" s="31"/>
      <c r="N35" s="31"/>
      <c r="O35" s="31"/>
      <c r="S35" s="31"/>
      <c r="T35" s="31"/>
      <c r="U35" s="31"/>
      <c r="V35" s="31"/>
      <c r="W35" s="31"/>
      <c r="X35" s="31"/>
      <c r="Y35" s="31"/>
      <c r="Z35" s="31"/>
      <c r="AA35" s="31"/>
      <c r="AB35" s="31"/>
      <c r="AC35" s="31"/>
      <c r="AD35" s="31"/>
      <c r="AE35" s="31"/>
    </row>
    <row r="36" spans="3:31">
      <c r="C36" s="31"/>
      <c r="D36" s="31"/>
      <c r="E36" s="31"/>
      <c r="F36" s="31"/>
      <c r="G36" s="31"/>
      <c r="H36" s="31"/>
      <c r="I36" s="31"/>
      <c r="J36" s="31"/>
      <c r="K36" s="31"/>
      <c r="L36" s="31"/>
      <c r="M36" s="31"/>
      <c r="N36" s="31"/>
      <c r="O36" s="31"/>
      <c r="S36" s="31"/>
      <c r="T36" s="31"/>
      <c r="U36" s="31"/>
      <c r="V36" s="31"/>
      <c r="W36" s="31"/>
      <c r="X36" s="31"/>
      <c r="Y36" s="31"/>
      <c r="Z36" s="31"/>
      <c r="AA36" s="31"/>
      <c r="AB36" s="31"/>
      <c r="AC36" s="31"/>
      <c r="AD36" s="31"/>
      <c r="AE36" s="31"/>
    </row>
    <row r="37" spans="3:31">
      <c r="C37" s="31"/>
      <c r="D37" s="31"/>
      <c r="E37" s="31"/>
      <c r="F37" s="31"/>
      <c r="G37" s="31"/>
      <c r="H37" s="31"/>
      <c r="I37" s="31"/>
      <c r="J37" s="31"/>
      <c r="K37" s="31"/>
      <c r="L37" s="31"/>
      <c r="M37" s="31"/>
      <c r="N37" s="31"/>
      <c r="O37" s="31"/>
      <c r="S37" s="31"/>
      <c r="T37" s="31"/>
      <c r="U37" s="31"/>
      <c r="V37" s="31"/>
      <c r="W37" s="31"/>
      <c r="X37" s="31"/>
      <c r="Y37" s="31"/>
      <c r="Z37" s="31"/>
      <c r="AA37" s="31"/>
      <c r="AB37" s="31"/>
      <c r="AC37" s="31"/>
      <c r="AD37" s="31"/>
      <c r="AE37" s="31"/>
    </row>
    <row r="38" spans="3:31">
      <c r="C38" s="31"/>
      <c r="D38" s="31"/>
      <c r="E38" s="31"/>
      <c r="F38" s="31"/>
      <c r="G38" s="31"/>
      <c r="H38" s="31"/>
      <c r="I38" s="31"/>
      <c r="J38" s="31"/>
      <c r="K38" s="31"/>
      <c r="L38" s="31"/>
      <c r="M38" s="31"/>
      <c r="N38" s="31"/>
      <c r="O38" s="31"/>
      <c r="S38" s="31"/>
      <c r="T38" s="31"/>
      <c r="U38" s="31"/>
      <c r="V38" s="31"/>
      <c r="W38" s="31"/>
      <c r="X38" s="31"/>
      <c r="Y38" s="31"/>
      <c r="Z38" s="31"/>
      <c r="AA38" s="31"/>
      <c r="AB38" s="31"/>
      <c r="AC38" s="31"/>
      <c r="AD38" s="31"/>
      <c r="AE38" s="31"/>
    </row>
    <row r="39" spans="3:31">
      <c r="C39" s="31"/>
      <c r="D39" s="31"/>
      <c r="E39" s="31"/>
      <c r="F39" s="31"/>
      <c r="G39" s="31"/>
      <c r="H39" s="31"/>
      <c r="I39" s="31"/>
      <c r="J39" s="31"/>
      <c r="K39" s="31"/>
      <c r="L39" s="31"/>
      <c r="M39" s="31"/>
      <c r="N39" s="31"/>
      <c r="O39" s="31"/>
      <c r="S39" s="31"/>
      <c r="T39" s="31"/>
      <c r="U39" s="31"/>
      <c r="V39" s="31"/>
      <c r="W39" s="31"/>
      <c r="X39" s="31"/>
      <c r="Y39" s="31"/>
      <c r="Z39" s="31"/>
      <c r="AA39" s="31"/>
      <c r="AB39" s="31"/>
      <c r="AC39" s="31"/>
      <c r="AD39" s="31"/>
      <c r="AE39" s="31"/>
    </row>
    <row r="40" spans="3:31">
      <c r="C40" s="31"/>
      <c r="D40" s="31"/>
      <c r="E40" s="31"/>
      <c r="F40" s="31"/>
      <c r="G40" s="31"/>
      <c r="H40" s="31"/>
      <c r="I40" s="31"/>
      <c r="J40" s="31"/>
      <c r="K40" s="31"/>
      <c r="L40" s="31"/>
      <c r="M40" s="31"/>
      <c r="N40" s="31"/>
      <c r="O40" s="31"/>
      <c r="S40" s="31"/>
      <c r="T40" s="31"/>
      <c r="U40" s="31"/>
      <c r="V40" s="31"/>
      <c r="W40" s="31"/>
      <c r="X40" s="31"/>
      <c r="Y40" s="31"/>
      <c r="Z40" s="31"/>
      <c r="AA40" s="31"/>
      <c r="AB40" s="31"/>
      <c r="AC40" s="31"/>
      <c r="AD40" s="31"/>
      <c r="AE40" s="31"/>
    </row>
    <row r="41" spans="3:31">
      <c r="C41" s="31"/>
      <c r="D41" s="31"/>
      <c r="E41" s="31"/>
      <c r="F41" s="31"/>
      <c r="G41" s="31"/>
      <c r="H41" s="31"/>
      <c r="I41" s="31"/>
      <c r="J41" s="31"/>
      <c r="K41" s="31"/>
      <c r="L41" s="31"/>
      <c r="M41" s="31"/>
      <c r="N41" s="31"/>
      <c r="O41" s="31"/>
      <c r="S41" s="31"/>
      <c r="T41" s="31"/>
      <c r="U41" s="31"/>
      <c r="V41" s="31"/>
      <c r="W41" s="31"/>
      <c r="X41" s="31"/>
      <c r="Y41" s="31"/>
      <c r="Z41" s="31"/>
      <c r="AA41" s="31"/>
      <c r="AB41" s="31"/>
      <c r="AC41" s="31"/>
      <c r="AD41" s="31"/>
      <c r="AE41" s="31"/>
    </row>
    <row r="42" spans="3:31">
      <c r="C42" s="31"/>
      <c r="D42" s="31"/>
      <c r="E42" s="31"/>
      <c r="F42" s="31"/>
      <c r="G42" s="31"/>
      <c r="H42" s="31"/>
      <c r="I42" s="31"/>
      <c r="J42" s="31"/>
      <c r="K42" s="31"/>
      <c r="L42" s="31"/>
      <c r="M42" s="31"/>
      <c r="N42" s="31"/>
      <c r="O42" s="31"/>
      <c r="S42" s="31"/>
      <c r="T42" s="31"/>
      <c r="U42" s="31"/>
      <c r="V42" s="31"/>
      <c r="W42" s="31"/>
      <c r="X42" s="31"/>
      <c r="Y42" s="31"/>
      <c r="Z42" s="31"/>
      <c r="AA42" s="31"/>
      <c r="AB42" s="31"/>
      <c r="AC42" s="31"/>
      <c r="AD42" s="31"/>
      <c r="AE42" s="31"/>
    </row>
    <row r="43" spans="3:31">
      <c r="C43" s="31"/>
      <c r="D43" s="31"/>
      <c r="E43" s="31"/>
      <c r="F43" s="31"/>
      <c r="G43" s="31"/>
      <c r="H43" s="31"/>
      <c r="I43" s="31"/>
      <c r="J43" s="31"/>
      <c r="K43" s="31"/>
      <c r="L43" s="31"/>
      <c r="M43" s="31"/>
      <c r="N43" s="31"/>
      <c r="O43" s="31"/>
      <c r="S43" s="31"/>
      <c r="T43" s="31"/>
      <c r="U43" s="31"/>
      <c r="V43" s="31"/>
      <c r="W43" s="31"/>
      <c r="X43" s="31"/>
      <c r="Y43" s="31"/>
      <c r="Z43" s="31"/>
      <c r="AA43" s="31"/>
      <c r="AB43" s="31"/>
      <c r="AC43" s="31"/>
      <c r="AD43" s="31"/>
      <c r="AE43" s="31"/>
    </row>
    <row r="44" spans="3:31">
      <c r="C44" s="31"/>
      <c r="D44" s="31"/>
      <c r="E44" s="31"/>
      <c r="F44" s="31"/>
      <c r="G44" s="31"/>
      <c r="H44" s="31"/>
      <c r="I44" s="31"/>
      <c r="J44" s="31"/>
      <c r="K44" s="31"/>
      <c r="L44" s="31"/>
      <c r="M44" s="31"/>
      <c r="N44" s="31"/>
      <c r="O44" s="31"/>
      <c r="S44" s="31"/>
      <c r="T44" s="31"/>
      <c r="U44" s="31"/>
      <c r="V44" s="31"/>
      <c r="W44" s="31"/>
      <c r="X44" s="31"/>
      <c r="Y44" s="31"/>
      <c r="Z44" s="31"/>
      <c r="AA44" s="31"/>
      <c r="AB44" s="31"/>
      <c r="AC44" s="31"/>
      <c r="AD44" s="31"/>
      <c r="AE44" s="31"/>
    </row>
    <row r="45" spans="3:31">
      <c r="C45" s="31"/>
      <c r="D45" s="31"/>
      <c r="E45" s="31"/>
      <c r="F45" s="31"/>
      <c r="G45" s="31"/>
      <c r="H45" s="31"/>
      <c r="I45" s="31"/>
      <c r="J45" s="31"/>
      <c r="K45" s="31"/>
      <c r="L45" s="31"/>
      <c r="M45" s="31"/>
      <c r="N45" s="31"/>
      <c r="O45" s="31"/>
      <c r="S45" s="31"/>
      <c r="T45" s="31"/>
      <c r="U45" s="31"/>
      <c r="V45" s="31"/>
      <c r="W45" s="31"/>
      <c r="X45" s="31"/>
      <c r="Y45" s="31"/>
      <c r="Z45" s="31"/>
      <c r="AA45" s="31"/>
      <c r="AB45" s="31"/>
      <c r="AC45" s="31"/>
      <c r="AD45" s="31"/>
      <c r="AE45" s="31"/>
    </row>
    <row r="46" spans="3:31">
      <c r="C46" s="31"/>
      <c r="D46" s="31"/>
      <c r="E46" s="31"/>
      <c r="F46" s="31"/>
      <c r="G46" s="31"/>
      <c r="H46" s="31"/>
      <c r="I46" s="31"/>
      <c r="J46" s="31"/>
      <c r="K46" s="31"/>
      <c r="L46" s="31"/>
      <c r="M46" s="31"/>
      <c r="N46" s="31"/>
      <c r="O46" s="31"/>
      <c r="S46" s="31"/>
      <c r="T46" s="31"/>
      <c r="U46" s="31"/>
      <c r="V46" s="31"/>
      <c r="W46" s="31"/>
      <c r="X46" s="31"/>
      <c r="Y46" s="31"/>
      <c r="Z46" s="31"/>
      <c r="AA46" s="31"/>
      <c r="AB46" s="31"/>
      <c r="AC46" s="31"/>
      <c r="AD46" s="31"/>
      <c r="AE46" s="31"/>
    </row>
    <row r="47" spans="3:31">
      <c r="C47" s="31"/>
      <c r="D47" s="31"/>
      <c r="E47" s="31"/>
      <c r="F47" s="31"/>
      <c r="G47" s="31"/>
      <c r="H47" s="31"/>
      <c r="I47" s="31"/>
      <c r="J47" s="31"/>
      <c r="K47" s="31"/>
      <c r="L47" s="31"/>
      <c r="M47" s="31"/>
      <c r="N47" s="31"/>
      <c r="O47" s="31"/>
      <c r="S47" s="31"/>
      <c r="T47" s="31"/>
      <c r="U47" s="31"/>
      <c r="V47" s="31"/>
      <c r="W47" s="31"/>
      <c r="X47" s="31"/>
      <c r="Y47" s="31"/>
      <c r="Z47" s="31"/>
      <c r="AA47" s="31"/>
      <c r="AB47" s="31"/>
      <c r="AC47" s="31"/>
      <c r="AD47" s="31"/>
      <c r="AE47" s="31"/>
    </row>
    <row r="48" spans="3:31">
      <c r="C48" s="31"/>
      <c r="D48" s="31"/>
      <c r="E48" s="31"/>
      <c r="F48" s="31"/>
      <c r="G48" s="31"/>
      <c r="H48" s="31"/>
      <c r="I48" s="31"/>
      <c r="J48" s="31"/>
      <c r="K48" s="31"/>
      <c r="L48" s="31"/>
      <c r="M48" s="31"/>
      <c r="N48" s="31"/>
      <c r="O48" s="31"/>
      <c r="S48" s="31"/>
      <c r="T48" s="31"/>
      <c r="U48" s="31"/>
      <c r="V48" s="31"/>
      <c r="W48" s="31"/>
      <c r="X48" s="31"/>
      <c r="Y48" s="31"/>
      <c r="Z48" s="31"/>
      <c r="AA48" s="31"/>
      <c r="AB48" s="31"/>
      <c r="AC48" s="31"/>
      <c r="AD48" s="31"/>
      <c r="AE48" s="31"/>
    </row>
    <row r="49" spans="3:31">
      <c r="C49" s="31"/>
      <c r="D49" s="31"/>
      <c r="E49" s="31"/>
      <c r="F49" s="31"/>
      <c r="G49" s="31"/>
      <c r="H49" s="31"/>
      <c r="I49" s="31"/>
      <c r="J49" s="31"/>
      <c r="K49" s="31"/>
      <c r="L49" s="31"/>
      <c r="M49" s="31"/>
      <c r="N49" s="31"/>
      <c r="O49" s="31"/>
      <c r="S49" s="31"/>
      <c r="T49" s="31"/>
      <c r="U49" s="31"/>
      <c r="V49" s="31"/>
      <c r="W49" s="31"/>
      <c r="X49" s="31"/>
      <c r="Y49" s="31"/>
      <c r="Z49" s="31"/>
      <c r="AA49" s="31"/>
      <c r="AB49" s="31"/>
      <c r="AC49" s="31"/>
      <c r="AD49" s="31"/>
      <c r="AE49" s="31"/>
    </row>
    <row r="50" spans="3:31">
      <c r="C50" s="31"/>
      <c r="D50" s="31"/>
      <c r="E50" s="31"/>
      <c r="F50" s="31"/>
      <c r="G50" s="31"/>
      <c r="H50" s="31"/>
      <c r="I50" s="31"/>
      <c r="J50" s="31"/>
      <c r="K50" s="31"/>
      <c r="L50" s="31"/>
      <c r="M50" s="31"/>
      <c r="N50" s="31"/>
      <c r="O50" s="31"/>
      <c r="S50" s="31"/>
      <c r="T50" s="31"/>
      <c r="U50" s="31"/>
      <c r="V50" s="31"/>
      <c r="W50" s="31"/>
      <c r="X50" s="31"/>
      <c r="Y50" s="31"/>
      <c r="Z50" s="31"/>
      <c r="AA50" s="31"/>
      <c r="AB50" s="31"/>
      <c r="AC50" s="31"/>
      <c r="AD50" s="31"/>
      <c r="AE50" s="31"/>
    </row>
    <row r="51" spans="3:31">
      <c r="C51" s="31"/>
      <c r="D51" s="31"/>
      <c r="E51" s="31"/>
      <c r="F51" s="31"/>
      <c r="G51" s="31"/>
      <c r="H51" s="31"/>
      <c r="I51" s="31"/>
      <c r="J51" s="31"/>
      <c r="K51" s="31"/>
      <c r="L51" s="31"/>
      <c r="M51" s="31"/>
      <c r="N51" s="31"/>
      <c r="O51" s="31"/>
      <c r="S51" s="31"/>
      <c r="T51" s="31"/>
      <c r="U51" s="31"/>
      <c r="V51" s="31"/>
      <c r="W51" s="31"/>
      <c r="X51" s="31"/>
      <c r="Y51" s="31"/>
      <c r="Z51" s="31"/>
      <c r="AA51" s="31"/>
      <c r="AB51" s="31"/>
      <c r="AC51" s="31"/>
      <c r="AD51" s="31"/>
      <c r="AE51" s="31"/>
    </row>
    <row r="52" spans="3:31">
      <c r="C52" s="31"/>
      <c r="D52" s="31"/>
      <c r="E52" s="31"/>
      <c r="F52" s="31"/>
      <c r="G52" s="31"/>
      <c r="H52" s="31"/>
      <c r="I52" s="31"/>
      <c r="J52" s="31"/>
      <c r="K52" s="31"/>
      <c r="L52" s="31"/>
      <c r="M52" s="31"/>
      <c r="N52" s="31"/>
      <c r="O52" s="31"/>
      <c r="S52" s="31"/>
      <c r="T52" s="31"/>
      <c r="U52" s="31"/>
      <c r="V52" s="31"/>
      <c r="W52" s="31"/>
      <c r="X52" s="31"/>
      <c r="Y52" s="31"/>
      <c r="Z52" s="31"/>
      <c r="AA52" s="31"/>
      <c r="AB52" s="31"/>
      <c r="AC52" s="31"/>
      <c r="AD52" s="31"/>
      <c r="AE52" s="31"/>
    </row>
    <row r="53" spans="3:31">
      <c r="C53" s="31"/>
      <c r="D53" s="31"/>
      <c r="E53" s="31"/>
      <c r="F53" s="31"/>
      <c r="G53" s="31"/>
      <c r="H53" s="31"/>
      <c r="I53" s="31"/>
      <c r="J53" s="31"/>
      <c r="K53" s="31"/>
      <c r="L53" s="31"/>
      <c r="M53" s="31"/>
      <c r="N53" s="31"/>
      <c r="O53" s="31"/>
      <c r="S53" s="31"/>
      <c r="T53" s="31"/>
      <c r="U53" s="31"/>
      <c r="V53" s="31"/>
      <c r="W53" s="31"/>
      <c r="X53" s="31"/>
      <c r="Y53" s="31"/>
      <c r="Z53" s="31"/>
      <c r="AA53" s="31"/>
      <c r="AB53" s="31"/>
      <c r="AC53" s="31"/>
      <c r="AD53" s="31"/>
      <c r="AE53" s="31"/>
    </row>
    <row r="54" spans="3:31">
      <c r="C54" s="31"/>
      <c r="D54" s="31"/>
      <c r="E54" s="31"/>
      <c r="F54" s="31"/>
      <c r="G54" s="31"/>
      <c r="H54" s="31"/>
      <c r="I54" s="31"/>
      <c r="J54" s="31"/>
      <c r="K54" s="31"/>
      <c r="L54" s="31"/>
      <c r="M54" s="31"/>
      <c r="N54" s="31"/>
      <c r="O54" s="31"/>
      <c r="S54" s="31"/>
      <c r="T54" s="31"/>
      <c r="U54" s="31"/>
      <c r="V54" s="31"/>
      <c r="W54" s="31"/>
      <c r="X54" s="31"/>
      <c r="Y54" s="31"/>
      <c r="Z54" s="31"/>
      <c r="AA54" s="31"/>
      <c r="AB54" s="31"/>
      <c r="AC54" s="31"/>
      <c r="AD54" s="31"/>
      <c r="AE54" s="31"/>
    </row>
    <row r="55" spans="3:31">
      <c r="C55" s="31"/>
      <c r="D55" s="31"/>
      <c r="E55" s="31"/>
      <c r="F55" s="31"/>
      <c r="G55" s="31"/>
      <c r="H55" s="31"/>
      <c r="I55" s="31"/>
      <c r="J55" s="31"/>
      <c r="K55" s="31"/>
      <c r="L55" s="31"/>
      <c r="M55" s="31"/>
      <c r="N55" s="31"/>
      <c r="O55" s="31"/>
      <c r="S55" s="31"/>
      <c r="T55" s="31"/>
      <c r="U55" s="31"/>
      <c r="V55" s="31"/>
      <c r="W55" s="31"/>
      <c r="X55" s="31"/>
      <c r="Y55" s="31"/>
      <c r="Z55" s="31"/>
      <c r="AA55" s="31"/>
      <c r="AB55" s="31"/>
      <c r="AC55" s="31"/>
      <c r="AD55" s="31"/>
      <c r="AE55" s="31"/>
    </row>
    <row r="56" spans="3:31">
      <c r="C56" s="31"/>
      <c r="D56" s="31"/>
      <c r="E56" s="31"/>
      <c r="F56" s="31"/>
      <c r="G56" s="31"/>
      <c r="H56" s="31"/>
      <c r="I56" s="31"/>
      <c r="J56" s="31"/>
      <c r="K56" s="31"/>
      <c r="L56" s="31"/>
      <c r="M56" s="31"/>
      <c r="N56" s="31"/>
      <c r="O56" s="31"/>
      <c r="S56" s="31"/>
      <c r="T56" s="31"/>
      <c r="U56" s="31"/>
      <c r="V56" s="31"/>
      <c r="W56" s="31"/>
      <c r="X56" s="31"/>
      <c r="Y56" s="31"/>
      <c r="Z56" s="31"/>
      <c r="AA56" s="31"/>
      <c r="AB56" s="31"/>
      <c r="AC56" s="31"/>
      <c r="AD56" s="31"/>
      <c r="AE56" s="31"/>
    </row>
    <row r="57" spans="3:31">
      <c r="C57" s="31"/>
      <c r="D57" s="31"/>
      <c r="E57" s="31"/>
      <c r="F57" s="31"/>
      <c r="G57" s="31"/>
      <c r="H57" s="31"/>
      <c r="I57" s="31"/>
      <c r="J57" s="31"/>
      <c r="K57" s="31"/>
      <c r="L57" s="31"/>
      <c r="M57" s="31"/>
      <c r="N57" s="31"/>
      <c r="O57" s="31"/>
      <c r="S57" s="31"/>
      <c r="T57" s="31"/>
      <c r="U57" s="31"/>
      <c r="V57" s="31"/>
      <c r="W57" s="31"/>
      <c r="X57" s="31"/>
      <c r="Y57" s="31"/>
      <c r="Z57" s="31"/>
      <c r="AA57" s="31"/>
      <c r="AB57" s="31"/>
      <c r="AC57" s="31"/>
      <c r="AD57" s="31"/>
      <c r="AE57" s="31"/>
    </row>
    <row r="58" spans="3:31">
      <c r="C58" s="31"/>
      <c r="D58" s="31"/>
      <c r="E58" s="31"/>
      <c r="F58" s="31"/>
      <c r="G58" s="31"/>
      <c r="H58" s="31"/>
      <c r="I58" s="31"/>
      <c r="J58" s="31"/>
      <c r="K58" s="31"/>
      <c r="L58" s="31"/>
      <c r="M58" s="31"/>
      <c r="N58" s="31"/>
      <c r="O58" s="31"/>
      <c r="S58" s="31"/>
      <c r="T58" s="31"/>
      <c r="U58" s="31"/>
      <c r="V58" s="31"/>
      <c r="W58" s="31"/>
      <c r="X58" s="31"/>
      <c r="Y58" s="31"/>
      <c r="Z58" s="31"/>
      <c r="AA58" s="31"/>
      <c r="AB58" s="31"/>
      <c r="AC58" s="31"/>
      <c r="AD58" s="31"/>
      <c r="AE58" s="31"/>
    </row>
    <row r="59" spans="3:31">
      <c r="C59" s="31"/>
      <c r="D59" s="31"/>
      <c r="E59" s="31"/>
      <c r="F59" s="31"/>
      <c r="G59" s="31"/>
      <c r="H59" s="31"/>
      <c r="I59" s="31"/>
      <c r="J59" s="31"/>
      <c r="K59" s="31"/>
      <c r="L59" s="31"/>
      <c r="M59" s="31"/>
      <c r="N59" s="31"/>
      <c r="O59" s="31"/>
      <c r="S59" s="31"/>
      <c r="T59" s="31"/>
      <c r="U59" s="31"/>
      <c r="V59" s="31"/>
      <c r="W59" s="31"/>
      <c r="X59" s="31"/>
      <c r="Y59" s="31"/>
      <c r="Z59" s="31"/>
      <c r="AA59" s="31"/>
      <c r="AB59" s="31"/>
      <c r="AC59" s="31"/>
      <c r="AD59" s="31"/>
      <c r="AE59" s="31"/>
    </row>
    <row r="60" spans="3:31">
      <c r="C60" s="31"/>
      <c r="D60" s="31"/>
      <c r="E60" s="31"/>
      <c r="F60" s="31"/>
      <c r="G60" s="31"/>
      <c r="H60" s="31"/>
      <c r="I60" s="31"/>
      <c r="J60" s="31"/>
      <c r="K60" s="31"/>
      <c r="L60" s="31"/>
      <c r="M60" s="31"/>
      <c r="N60" s="31"/>
      <c r="O60" s="31"/>
      <c r="S60" s="31"/>
      <c r="T60" s="31"/>
      <c r="U60" s="31"/>
      <c r="V60" s="31"/>
      <c r="W60" s="31"/>
      <c r="X60" s="31"/>
      <c r="Y60" s="31"/>
      <c r="Z60" s="31"/>
      <c r="AA60" s="31"/>
      <c r="AB60" s="31"/>
      <c r="AC60" s="31"/>
      <c r="AD60" s="31"/>
      <c r="AE60" s="31"/>
    </row>
    <row r="61" spans="3:31">
      <c r="C61" s="31"/>
      <c r="D61" s="31"/>
      <c r="E61" s="31"/>
      <c r="F61" s="31"/>
      <c r="G61" s="31"/>
      <c r="H61" s="31"/>
      <c r="I61" s="31"/>
      <c r="J61" s="31"/>
      <c r="K61" s="31"/>
      <c r="L61" s="31"/>
      <c r="M61" s="31"/>
      <c r="N61" s="31"/>
      <c r="O61" s="31"/>
      <c r="S61" s="31"/>
      <c r="T61" s="31"/>
      <c r="U61" s="31"/>
      <c r="V61" s="31"/>
      <c r="W61" s="31"/>
      <c r="X61" s="31"/>
      <c r="Y61" s="31"/>
      <c r="Z61" s="31"/>
      <c r="AA61" s="31"/>
      <c r="AB61" s="31"/>
      <c r="AC61" s="31"/>
      <c r="AD61" s="31"/>
      <c r="AE61" s="31"/>
    </row>
    <row r="62" spans="3:31">
      <c r="C62" s="31"/>
      <c r="D62" s="31"/>
      <c r="E62" s="31"/>
      <c r="F62" s="31"/>
      <c r="G62" s="31"/>
      <c r="H62" s="31"/>
      <c r="I62" s="31"/>
      <c r="J62" s="31"/>
      <c r="K62" s="31"/>
      <c r="L62" s="31"/>
      <c r="M62" s="31"/>
      <c r="N62" s="31"/>
      <c r="O62" s="31"/>
      <c r="S62" s="31"/>
      <c r="T62" s="31"/>
      <c r="U62" s="31"/>
      <c r="V62" s="31"/>
      <c r="W62" s="31"/>
      <c r="X62" s="31"/>
      <c r="Y62" s="31"/>
      <c r="Z62" s="31"/>
      <c r="AA62" s="31"/>
      <c r="AB62" s="31"/>
      <c r="AC62" s="31"/>
      <c r="AD62" s="31"/>
      <c r="AE62" s="31"/>
    </row>
    <row r="63" spans="3:31">
      <c r="C63" s="31"/>
      <c r="D63" s="31"/>
      <c r="E63" s="31"/>
      <c r="F63" s="31"/>
      <c r="G63" s="31"/>
      <c r="H63" s="31"/>
      <c r="I63" s="31"/>
      <c r="J63" s="31"/>
      <c r="K63" s="31"/>
      <c r="L63" s="31"/>
      <c r="M63" s="31"/>
      <c r="N63" s="31"/>
      <c r="O63" s="31"/>
      <c r="S63" s="31"/>
      <c r="T63" s="31"/>
      <c r="U63" s="31"/>
      <c r="V63" s="31"/>
      <c r="W63" s="31"/>
      <c r="X63" s="31"/>
      <c r="Y63" s="31"/>
      <c r="Z63" s="31"/>
      <c r="AA63" s="31"/>
      <c r="AB63" s="31"/>
      <c r="AC63" s="31"/>
      <c r="AD63" s="31"/>
      <c r="AE63" s="31"/>
    </row>
    <row r="64" spans="3:31">
      <c r="C64" s="31"/>
      <c r="D64" s="31"/>
      <c r="E64" s="31"/>
      <c r="F64" s="31"/>
      <c r="G64" s="31"/>
      <c r="H64" s="31"/>
      <c r="I64" s="31"/>
      <c r="J64" s="31"/>
      <c r="K64" s="31"/>
      <c r="L64" s="31"/>
      <c r="M64" s="31"/>
      <c r="N64" s="31"/>
      <c r="O64" s="31"/>
      <c r="S64" s="31"/>
      <c r="T64" s="31"/>
      <c r="U64" s="31"/>
      <c r="V64" s="31"/>
      <c r="W64" s="31"/>
      <c r="X64" s="31"/>
      <c r="Y64" s="31"/>
      <c r="Z64" s="31"/>
      <c r="AA64" s="31"/>
      <c r="AB64" s="31"/>
      <c r="AC64" s="31"/>
      <c r="AD64" s="31"/>
      <c r="AE64" s="31"/>
    </row>
    <row r="65" spans="3:31">
      <c r="C65" s="31"/>
      <c r="D65" s="31"/>
      <c r="E65" s="31"/>
      <c r="F65" s="31"/>
      <c r="G65" s="31"/>
      <c r="H65" s="31"/>
      <c r="I65" s="31"/>
      <c r="J65" s="31"/>
      <c r="K65" s="31"/>
      <c r="L65" s="31"/>
      <c r="M65" s="31"/>
      <c r="N65" s="31"/>
      <c r="O65" s="31"/>
      <c r="S65" s="31"/>
      <c r="T65" s="31"/>
      <c r="U65" s="31"/>
      <c r="V65" s="31"/>
      <c r="W65" s="31"/>
      <c r="X65" s="31"/>
      <c r="Y65" s="31"/>
      <c r="Z65" s="31"/>
      <c r="AA65" s="31"/>
      <c r="AB65" s="31"/>
      <c r="AC65" s="31"/>
      <c r="AD65" s="31"/>
      <c r="AE65" s="31"/>
    </row>
    <row r="66" spans="3:31">
      <c r="C66" s="31"/>
      <c r="D66" s="31"/>
      <c r="E66" s="31"/>
      <c r="F66" s="31"/>
      <c r="G66" s="31"/>
      <c r="H66" s="31"/>
      <c r="I66" s="31"/>
      <c r="J66" s="31"/>
      <c r="K66" s="31"/>
      <c r="L66" s="31"/>
      <c r="M66" s="31"/>
      <c r="N66" s="31"/>
      <c r="O66" s="31"/>
      <c r="S66" s="31"/>
      <c r="T66" s="31"/>
      <c r="U66" s="31"/>
      <c r="V66" s="31"/>
      <c r="W66" s="31"/>
      <c r="X66" s="31"/>
      <c r="Y66" s="31"/>
      <c r="Z66" s="31"/>
      <c r="AA66" s="31"/>
      <c r="AB66" s="31"/>
      <c r="AC66" s="31"/>
      <c r="AD66" s="31"/>
      <c r="AE66" s="31"/>
    </row>
    <row r="67" spans="3:31">
      <c r="C67" s="31"/>
      <c r="D67" s="31"/>
      <c r="E67" s="31"/>
      <c r="F67" s="31"/>
      <c r="G67" s="31"/>
      <c r="H67" s="31"/>
      <c r="I67" s="31"/>
      <c r="J67" s="31"/>
      <c r="K67" s="31"/>
      <c r="L67" s="31"/>
      <c r="M67" s="31"/>
      <c r="N67" s="31"/>
      <c r="O67" s="31"/>
      <c r="S67" s="31"/>
      <c r="T67" s="31"/>
      <c r="U67" s="31"/>
      <c r="V67" s="31"/>
      <c r="W67" s="31"/>
      <c r="X67" s="31"/>
      <c r="Y67" s="31"/>
      <c r="Z67" s="31"/>
      <c r="AA67" s="31"/>
      <c r="AB67" s="31"/>
      <c r="AC67" s="31"/>
      <c r="AD67" s="31"/>
      <c r="AE67" s="31"/>
    </row>
    <row r="68" spans="3:31">
      <c r="C68" s="31"/>
      <c r="D68" s="31"/>
      <c r="E68" s="31"/>
      <c r="F68" s="31"/>
      <c r="G68" s="31"/>
      <c r="H68" s="31"/>
      <c r="I68" s="31"/>
      <c r="J68" s="31"/>
      <c r="K68" s="31"/>
      <c r="L68" s="31"/>
      <c r="M68" s="31"/>
      <c r="N68" s="31"/>
      <c r="O68" s="31"/>
      <c r="S68" s="31"/>
      <c r="T68" s="31"/>
      <c r="U68" s="31"/>
      <c r="V68" s="31"/>
      <c r="W68" s="31"/>
      <c r="X68" s="31"/>
      <c r="Y68" s="31"/>
      <c r="Z68" s="31"/>
      <c r="AA68" s="31"/>
      <c r="AB68" s="31"/>
      <c r="AC68" s="31"/>
      <c r="AD68" s="31"/>
      <c r="AE68" s="31"/>
    </row>
    <row r="69" spans="3:31">
      <c r="C69" s="31"/>
      <c r="D69" s="31"/>
      <c r="E69" s="31"/>
      <c r="F69" s="31"/>
      <c r="G69" s="31"/>
      <c r="H69" s="31"/>
      <c r="I69" s="31"/>
      <c r="J69" s="31"/>
      <c r="K69" s="31"/>
      <c r="L69" s="31"/>
      <c r="M69" s="31"/>
      <c r="N69" s="31"/>
      <c r="O69" s="31"/>
      <c r="S69" s="31"/>
      <c r="T69" s="31"/>
      <c r="U69" s="31"/>
      <c r="V69" s="31"/>
      <c r="W69" s="31"/>
      <c r="X69" s="31"/>
      <c r="Y69" s="31"/>
      <c r="Z69" s="31"/>
      <c r="AA69" s="31"/>
      <c r="AB69" s="31"/>
      <c r="AC69" s="31"/>
      <c r="AD69" s="31"/>
      <c r="AE69" s="31"/>
    </row>
    <row r="70" spans="3:31">
      <c r="C70" s="31"/>
      <c r="D70" s="31"/>
      <c r="E70" s="31"/>
      <c r="F70" s="31"/>
      <c r="G70" s="31"/>
      <c r="H70" s="31"/>
      <c r="I70" s="31"/>
      <c r="J70" s="31"/>
      <c r="K70" s="31"/>
      <c r="L70" s="31"/>
      <c r="M70" s="31"/>
      <c r="N70" s="31"/>
      <c r="O70" s="31"/>
      <c r="S70" s="31"/>
      <c r="T70" s="31"/>
      <c r="U70" s="31"/>
      <c r="V70" s="31"/>
      <c r="W70" s="31"/>
      <c r="X70" s="31"/>
      <c r="Y70" s="31"/>
      <c r="Z70" s="31"/>
      <c r="AA70" s="31"/>
      <c r="AB70" s="31"/>
      <c r="AC70" s="31"/>
      <c r="AD70" s="31"/>
      <c r="AE70" s="31"/>
    </row>
    <row r="71" spans="3:31">
      <c r="C71" s="31"/>
      <c r="D71" s="31"/>
      <c r="E71" s="31"/>
      <c r="F71" s="31"/>
      <c r="G71" s="31"/>
      <c r="H71" s="31"/>
      <c r="I71" s="31"/>
      <c r="J71" s="31"/>
      <c r="K71" s="31"/>
      <c r="L71" s="31"/>
      <c r="M71" s="31"/>
      <c r="N71" s="31"/>
      <c r="O71" s="31"/>
      <c r="S71" s="31"/>
      <c r="T71" s="31"/>
      <c r="U71" s="31"/>
      <c r="V71" s="31"/>
      <c r="W71" s="31"/>
      <c r="X71" s="31"/>
      <c r="Y71" s="31"/>
      <c r="Z71" s="31"/>
      <c r="AA71" s="31"/>
      <c r="AB71" s="31"/>
      <c r="AC71" s="31"/>
      <c r="AD71" s="31"/>
      <c r="AE71" s="31"/>
    </row>
    <row r="72" spans="3:31">
      <c r="C72" s="31"/>
      <c r="D72" s="31"/>
      <c r="E72" s="31"/>
      <c r="F72" s="31"/>
      <c r="G72" s="31"/>
      <c r="H72" s="31"/>
      <c r="I72" s="31"/>
      <c r="J72" s="31"/>
      <c r="K72" s="31"/>
      <c r="L72" s="31"/>
      <c r="M72" s="31"/>
      <c r="N72" s="31"/>
      <c r="O72" s="31"/>
      <c r="S72" s="31"/>
      <c r="T72" s="31"/>
      <c r="U72" s="31"/>
      <c r="V72" s="31"/>
      <c r="W72" s="31"/>
      <c r="X72" s="31"/>
      <c r="Y72" s="31"/>
      <c r="Z72" s="31"/>
      <c r="AA72" s="31"/>
      <c r="AB72" s="31"/>
      <c r="AC72" s="31"/>
      <c r="AD72" s="31"/>
      <c r="AE72" s="31"/>
    </row>
    <row r="73" spans="3:31">
      <c r="C73" s="31"/>
      <c r="D73" s="31"/>
      <c r="E73" s="31"/>
      <c r="F73" s="31"/>
      <c r="G73" s="31"/>
      <c r="H73" s="31"/>
      <c r="I73" s="31"/>
      <c r="J73" s="31"/>
      <c r="K73" s="31"/>
      <c r="L73" s="31"/>
      <c r="M73" s="31"/>
      <c r="N73" s="31"/>
      <c r="O73" s="31"/>
      <c r="S73" s="31"/>
      <c r="T73" s="31"/>
      <c r="U73" s="31"/>
      <c r="V73" s="31"/>
      <c r="W73" s="31"/>
      <c r="X73" s="31"/>
      <c r="Y73" s="31"/>
      <c r="Z73" s="31"/>
      <c r="AA73" s="31"/>
      <c r="AB73" s="31"/>
      <c r="AC73" s="31"/>
      <c r="AD73" s="31"/>
      <c r="AE73" s="31"/>
    </row>
    <row r="74" spans="3:31">
      <c r="C74" s="31"/>
      <c r="D74" s="31"/>
      <c r="E74" s="31"/>
      <c r="F74" s="31"/>
      <c r="G74" s="31"/>
      <c r="H74" s="31"/>
      <c r="I74" s="31"/>
      <c r="J74" s="31"/>
      <c r="K74" s="31"/>
      <c r="L74" s="31"/>
      <c r="M74" s="31"/>
      <c r="N74" s="31"/>
      <c r="O74" s="31"/>
      <c r="S74" s="31"/>
      <c r="T74" s="31"/>
      <c r="U74" s="31"/>
      <c r="V74" s="31"/>
      <c r="W74" s="31"/>
      <c r="X74" s="31"/>
      <c r="Y74" s="31"/>
      <c r="Z74" s="31"/>
      <c r="AA74" s="31"/>
      <c r="AB74" s="31"/>
      <c r="AC74" s="31"/>
      <c r="AD74" s="31"/>
      <c r="AE74" s="31"/>
    </row>
    <row r="75" spans="3:31">
      <c r="C75" s="31"/>
      <c r="D75" s="31"/>
      <c r="E75" s="31"/>
      <c r="F75" s="31"/>
      <c r="G75" s="31"/>
      <c r="H75" s="31"/>
      <c r="I75" s="31"/>
      <c r="J75" s="31"/>
      <c r="K75" s="31"/>
      <c r="L75" s="31"/>
      <c r="M75" s="31"/>
      <c r="N75" s="31"/>
      <c r="O75" s="31"/>
      <c r="S75" s="31"/>
      <c r="T75" s="31"/>
      <c r="U75" s="31"/>
      <c r="V75" s="31"/>
      <c r="W75" s="31"/>
      <c r="X75" s="31"/>
      <c r="Y75" s="31"/>
      <c r="Z75" s="31"/>
      <c r="AA75" s="31"/>
      <c r="AB75" s="31"/>
      <c r="AC75" s="31"/>
      <c r="AD75" s="31"/>
      <c r="AE75" s="31"/>
    </row>
    <row r="76" spans="3:31">
      <c r="C76" s="31"/>
      <c r="D76" s="31"/>
      <c r="E76" s="31"/>
      <c r="F76" s="31"/>
      <c r="G76" s="31"/>
      <c r="H76" s="31"/>
      <c r="I76" s="31"/>
      <c r="J76" s="31"/>
      <c r="K76" s="31"/>
      <c r="L76" s="31"/>
      <c r="M76" s="31"/>
      <c r="N76" s="31"/>
      <c r="O76" s="31"/>
      <c r="S76" s="31"/>
      <c r="T76" s="31"/>
      <c r="U76" s="31"/>
      <c r="V76" s="31"/>
      <c r="W76" s="31"/>
      <c r="X76" s="31"/>
      <c r="Y76" s="31"/>
      <c r="Z76" s="31"/>
      <c r="AA76" s="31"/>
      <c r="AB76" s="31"/>
      <c r="AC76" s="31"/>
      <c r="AD76" s="31"/>
      <c r="AE76" s="31"/>
    </row>
    <row r="77" spans="3:31">
      <c r="C77" s="31"/>
      <c r="D77" s="31"/>
      <c r="E77" s="31"/>
      <c r="F77" s="31"/>
      <c r="G77" s="31"/>
      <c r="H77" s="31"/>
      <c r="I77" s="31"/>
      <c r="J77" s="31"/>
      <c r="K77" s="31"/>
      <c r="L77" s="31"/>
      <c r="M77" s="31"/>
      <c r="N77" s="31"/>
      <c r="O77" s="31"/>
      <c r="S77" s="31"/>
      <c r="T77" s="31"/>
      <c r="U77" s="31"/>
      <c r="V77" s="31"/>
      <c r="W77" s="31"/>
      <c r="X77" s="31"/>
      <c r="Y77" s="31"/>
      <c r="Z77" s="31"/>
      <c r="AA77" s="31"/>
      <c r="AB77" s="31"/>
      <c r="AC77" s="31"/>
      <c r="AD77" s="31"/>
      <c r="AE77" s="31"/>
    </row>
    <row r="78" spans="3:31">
      <c r="C78" s="31"/>
      <c r="D78" s="31"/>
      <c r="E78" s="31"/>
      <c r="F78" s="31"/>
      <c r="G78" s="31"/>
      <c r="H78" s="31"/>
      <c r="I78" s="31"/>
      <c r="J78" s="31"/>
      <c r="K78" s="31"/>
      <c r="L78" s="31"/>
      <c r="M78" s="31"/>
      <c r="N78" s="31"/>
      <c r="O78" s="31"/>
      <c r="S78" s="31"/>
      <c r="T78" s="31"/>
      <c r="U78" s="31"/>
      <c r="V78" s="31"/>
      <c r="W78" s="31"/>
      <c r="X78" s="31"/>
      <c r="Y78" s="31"/>
      <c r="Z78" s="31"/>
      <c r="AA78" s="31"/>
      <c r="AB78" s="31"/>
      <c r="AC78" s="31"/>
      <c r="AD78" s="31"/>
      <c r="AE78" s="31"/>
    </row>
    <row r="79" spans="3:31">
      <c r="C79" s="31"/>
      <c r="D79" s="31"/>
      <c r="E79" s="31"/>
      <c r="F79" s="31"/>
      <c r="G79" s="31"/>
      <c r="H79" s="31"/>
      <c r="I79" s="31"/>
      <c r="J79" s="31"/>
      <c r="K79" s="31"/>
      <c r="L79" s="31"/>
      <c r="M79" s="31"/>
      <c r="N79" s="31"/>
      <c r="O79" s="31"/>
      <c r="S79" s="31"/>
      <c r="T79" s="31"/>
      <c r="U79" s="31"/>
      <c r="V79" s="31"/>
      <c r="W79" s="31"/>
      <c r="X79" s="31"/>
      <c r="Y79" s="31"/>
      <c r="Z79" s="31"/>
      <c r="AA79" s="31"/>
      <c r="AB79" s="31"/>
      <c r="AC79" s="31"/>
      <c r="AD79" s="31"/>
      <c r="AE79" s="31"/>
    </row>
    <row r="80" spans="3:31">
      <c r="C80" s="31"/>
      <c r="D80" s="31"/>
      <c r="E80" s="31"/>
      <c r="F80" s="31"/>
      <c r="G80" s="31"/>
      <c r="H80" s="31"/>
      <c r="I80" s="31"/>
      <c r="J80" s="31"/>
      <c r="K80" s="31"/>
      <c r="L80" s="31"/>
      <c r="M80" s="31"/>
      <c r="N80" s="31"/>
      <c r="O80" s="31"/>
      <c r="S80" s="31"/>
      <c r="T80" s="31"/>
      <c r="U80" s="31"/>
      <c r="V80" s="31"/>
      <c r="W80" s="31"/>
      <c r="X80" s="31"/>
      <c r="Y80" s="31"/>
      <c r="Z80" s="31"/>
      <c r="AA80" s="31"/>
      <c r="AB80" s="31"/>
      <c r="AC80" s="31"/>
      <c r="AD80" s="31"/>
      <c r="AE80" s="31"/>
    </row>
    <row r="81" spans="3:31">
      <c r="C81" s="31"/>
      <c r="D81" s="31"/>
      <c r="E81" s="31"/>
      <c r="F81" s="31"/>
      <c r="G81" s="31"/>
      <c r="H81" s="31"/>
      <c r="I81" s="31"/>
      <c r="J81" s="31"/>
      <c r="K81" s="31"/>
      <c r="L81" s="31"/>
      <c r="M81" s="31"/>
      <c r="N81" s="31"/>
      <c r="O81" s="31"/>
      <c r="S81" s="31"/>
      <c r="T81" s="31"/>
      <c r="U81" s="31"/>
      <c r="V81" s="31"/>
      <c r="W81" s="31"/>
      <c r="X81" s="31"/>
      <c r="Y81" s="31"/>
      <c r="Z81" s="31"/>
      <c r="AA81" s="31"/>
      <c r="AB81" s="31"/>
      <c r="AC81" s="31"/>
      <c r="AD81" s="31"/>
      <c r="AE81" s="31"/>
    </row>
    <row r="82" spans="3:31">
      <c r="C82" s="31"/>
      <c r="D82" s="31"/>
      <c r="E82" s="31"/>
      <c r="F82" s="31"/>
      <c r="G82" s="31"/>
      <c r="H82" s="31"/>
      <c r="I82" s="31"/>
      <c r="J82" s="31"/>
      <c r="K82" s="31"/>
      <c r="L82" s="31"/>
      <c r="M82" s="31"/>
      <c r="N82" s="31"/>
      <c r="O82" s="31"/>
      <c r="S82" s="31"/>
      <c r="T82" s="31"/>
      <c r="U82" s="31"/>
      <c r="V82" s="31"/>
      <c r="W82" s="31"/>
      <c r="X82" s="31"/>
      <c r="Y82" s="31"/>
      <c r="Z82" s="31"/>
      <c r="AA82" s="31"/>
      <c r="AB82" s="31"/>
      <c r="AC82" s="31"/>
      <c r="AD82" s="31"/>
      <c r="AE82" s="31"/>
    </row>
    <row r="83" spans="3:31">
      <c r="C83" s="31"/>
      <c r="D83" s="31"/>
      <c r="E83" s="31"/>
      <c r="F83" s="31"/>
      <c r="G83" s="31"/>
      <c r="H83" s="31"/>
      <c r="I83" s="31"/>
      <c r="J83" s="31"/>
      <c r="K83" s="31"/>
      <c r="L83" s="31"/>
      <c r="M83" s="31"/>
      <c r="N83" s="31"/>
      <c r="O83" s="31"/>
      <c r="S83" s="31"/>
      <c r="T83" s="31"/>
      <c r="U83" s="31"/>
      <c r="V83" s="31"/>
      <c r="W83" s="31"/>
      <c r="X83" s="31"/>
      <c r="Y83" s="31"/>
      <c r="Z83" s="31"/>
      <c r="AA83" s="31"/>
      <c r="AB83" s="31"/>
      <c r="AC83" s="31"/>
      <c r="AD83" s="31"/>
      <c r="AE83" s="31"/>
    </row>
    <row r="84" spans="3:31">
      <c r="C84" s="31"/>
      <c r="D84" s="31"/>
      <c r="E84" s="31"/>
      <c r="F84" s="31"/>
      <c r="G84" s="31"/>
      <c r="H84" s="31"/>
      <c r="I84" s="31"/>
      <c r="J84" s="31"/>
      <c r="K84" s="31"/>
      <c r="L84" s="31"/>
      <c r="M84" s="31"/>
      <c r="N84" s="31"/>
      <c r="O84" s="31"/>
      <c r="S84" s="31"/>
      <c r="T84" s="31"/>
      <c r="U84" s="31"/>
      <c r="V84" s="31"/>
      <c r="W84" s="31"/>
      <c r="X84" s="31"/>
      <c r="Y84" s="31"/>
      <c r="Z84" s="31"/>
      <c r="AA84" s="31"/>
      <c r="AB84" s="31"/>
      <c r="AC84" s="31"/>
      <c r="AD84" s="31"/>
      <c r="AE84" s="31"/>
    </row>
    <row r="85" spans="3:31">
      <c r="C85" s="31"/>
      <c r="D85" s="31"/>
      <c r="E85" s="31"/>
      <c r="F85" s="31"/>
      <c r="G85" s="31"/>
      <c r="H85" s="31"/>
      <c r="I85" s="31"/>
      <c r="J85" s="31"/>
      <c r="K85" s="31"/>
      <c r="L85" s="31"/>
      <c r="M85" s="31"/>
      <c r="N85" s="31"/>
      <c r="O85" s="31"/>
      <c r="S85" s="31"/>
      <c r="T85" s="31"/>
      <c r="U85" s="31"/>
      <c r="V85" s="31"/>
      <c r="W85" s="31"/>
      <c r="X85" s="31"/>
      <c r="Y85" s="31"/>
      <c r="Z85" s="31"/>
      <c r="AA85" s="31"/>
      <c r="AB85" s="31"/>
      <c r="AC85" s="31"/>
      <c r="AD85" s="31"/>
      <c r="AE85" s="31"/>
    </row>
    <row r="86" spans="3:31">
      <c r="C86" s="31"/>
      <c r="D86" s="31"/>
      <c r="E86" s="31"/>
      <c r="F86" s="31"/>
      <c r="G86" s="31"/>
      <c r="H86" s="31"/>
      <c r="I86" s="31"/>
      <c r="J86" s="31"/>
      <c r="K86" s="31"/>
      <c r="L86" s="31"/>
      <c r="M86" s="31"/>
      <c r="N86" s="31"/>
      <c r="O86" s="31"/>
      <c r="S86" s="31"/>
      <c r="T86" s="31"/>
      <c r="U86" s="31"/>
      <c r="V86" s="31"/>
      <c r="W86" s="31"/>
      <c r="X86" s="31"/>
      <c r="Y86" s="31"/>
      <c r="Z86" s="31"/>
      <c r="AA86" s="31"/>
      <c r="AB86" s="31"/>
      <c r="AC86" s="31"/>
      <c r="AD86" s="31"/>
      <c r="AE86" s="31"/>
    </row>
    <row r="87" spans="3:31">
      <c r="C87" s="31"/>
      <c r="D87" s="31"/>
      <c r="E87" s="31"/>
      <c r="F87" s="31"/>
      <c r="G87" s="31"/>
      <c r="H87" s="31"/>
      <c r="I87" s="31"/>
      <c r="J87" s="31"/>
      <c r="K87" s="31"/>
      <c r="L87" s="31"/>
      <c r="M87" s="31"/>
      <c r="N87" s="31"/>
      <c r="O87" s="31"/>
      <c r="S87" s="31"/>
      <c r="T87" s="31"/>
      <c r="U87" s="31"/>
      <c r="V87" s="31"/>
      <c r="W87" s="31"/>
      <c r="X87" s="31"/>
      <c r="Y87" s="31"/>
      <c r="Z87" s="31"/>
      <c r="AA87" s="31"/>
      <c r="AB87" s="31"/>
      <c r="AC87" s="31"/>
      <c r="AD87" s="31"/>
      <c r="AE87" s="31"/>
    </row>
    <row r="88" spans="3:31">
      <c r="C88" s="31"/>
      <c r="D88" s="31"/>
      <c r="E88" s="31"/>
      <c r="F88" s="31"/>
      <c r="G88" s="31"/>
      <c r="H88" s="31"/>
      <c r="I88" s="31"/>
      <c r="J88" s="31"/>
      <c r="K88" s="31"/>
      <c r="L88" s="31"/>
      <c r="M88" s="31"/>
      <c r="N88" s="31"/>
      <c r="O88" s="31"/>
      <c r="S88" s="31"/>
      <c r="T88" s="31"/>
      <c r="U88" s="31"/>
      <c r="V88" s="31"/>
      <c r="W88" s="31"/>
      <c r="X88" s="31"/>
      <c r="Y88" s="31"/>
      <c r="Z88" s="31"/>
      <c r="AA88" s="31"/>
      <c r="AB88" s="31"/>
      <c r="AC88" s="31"/>
      <c r="AD88" s="31"/>
      <c r="AE88" s="31"/>
    </row>
    <row r="89" spans="3:31">
      <c r="C89" s="31"/>
      <c r="D89" s="31"/>
      <c r="E89" s="31"/>
      <c r="F89" s="31"/>
      <c r="G89" s="31"/>
      <c r="H89" s="31"/>
      <c r="I89" s="31"/>
      <c r="J89" s="31"/>
      <c r="K89" s="31"/>
      <c r="L89" s="31"/>
      <c r="M89" s="31"/>
      <c r="N89" s="31"/>
      <c r="O89" s="31"/>
      <c r="S89" s="31"/>
      <c r="T89" s="31"/>
      <c r="U89" s="31"/>
      <c r="V89" s="31"/>
      <c r="W89" s="31"/>
      <c r="X89" s="31"/>
      <c r="Y89" s="31"/>
      <c r="Z89" s="31"/>
      <c r="AA89" s="31"/>
      <c r="AB89" s="31"/>
      <c r="AC89" s="31"/>
      <c r="AD89" s="31"/>
      <c r="AE89" s="31"/>
    </row>
    <row r="90" spans="3:31">
      <c r="C90" s="31"/>
      <c r="D90" s="31"/>
      <c r="E90" s="31"/>
      <c r="F90" s="31"/>
      <c r="G90" s="31"/>
      <c r="H90" s="31"/>
      <c r="I90" s="31"/>
      <c r="J90" s="31"/>
      <c r="K90" s="31"/>
      <c r="L90" s="31"/>
      <c r="M90" s="31"/>
      <c r="N90" s="31"/>
      <c r="O90" s="31"/>
      <c r="S90" s="31"/>
      <c r="T90" s="31"/>
      <c r="U90" s="31"/>
      <c r="V90" s="31"/>
      <c r="W90" s="31"/>
      <c r="X90" s="31"/>
      <c r="Y90" s="31"/>
      <c r="Z90" s="31"/>
      <c r="AA90" s="31"/>
      <c r="AB90" s="31"/>
      <c r="AC90" s="31"/>
      <c r="AD90" s="31"/>
      <c r="AE90" s="31"/>
    </row>
    <row r="91" spans="3:31">
      <c r="C91" s="31"/>
      <c r="D91" s="31"/>
      <c r="E91" s="31"/>
      <c r="F91" s="31"/>
      <c r="G91" s="31"/>
      <c r="H91" s="31"/>
      <c r="I91" s="31"/>
      <c r="J91" s="31"/>
      <c r="K91" s="31"/>
      <c r="L91" s="31"/>
      <c r="M91" s="31"/>
      <c r="N91" s="31"/>
      <c r="O91" s="31"/>
      <c r="S91" s="31"/>
      <c r="T91" s="31"/>
      <c r="U91" s="31"/>
      <c r="V91" s="31"/>
      <c r="W91" s="31"/>
      <c r="X91" s="31"/>
      <c r="Y91" s="31"/>
      <c r="Z91" s="31"/>
      <c r="AA91" s="31"/>
      <c r="AB91" s="31"/>
      <c r="AC91" s="31"/>
      <c r="AD91" s="31"/>
      <c r="AE91" s="31"/>
    </row>
    <row r="92" spans="3:31">
      <c r="C92" s="31"/>
      <c r="D92" s="31"/>
      <c r="E92" s="31"/>
      <c r="F92" s="31"/>
      <c r="G92" s="31"/>
      <c r="H92" s="31"/>
      <c r="I92" s="31"/>
      <c r="J92" s="31"/>
      <c r="K92" s="31"/>
      <c r="L92" s="31"/>
      <c r="M92" s="31"/>
      <c r="N92" s="31"/>
      <c r="O92" s="31"/>
      <c r="S92" s="31"/>
      <c r="T92" s="31"/>
      <c r="U92" s="31"/>
      <c r="V92" s="31"/>
      <c r="W92" s="31"/>
      <c r="X92" s="31"/>
      <c r="Y92" s="31"/>
      <c r="Z92" s="31"/>
      <c r="AA92" s="31"/>
      <c r="AB92" s="31"/>
      <c r="AC92" s="31"/>
      <c r="AD92" s="31"/>
      <c r="AE92" s="31"/>
    </row>
    <row r="93" spans="3:31">
      <c r="C93" s="31"/>
      <c r="D93" s="31"/>
      <c r="E93" s="31"/>
      <c r="F93" s="31"/>
      <c r="G93" s="31"/>
      <c r="H93" s="31"/>
      <c r="I93" s="31"/>
      <c r="J93" s="31"/>
      <c r="K93" s="31"/>
      <c r="L93" s="31"/>
      <c r="M93" s="31"/>
      <c r="N93" s="31"/>
      <c r="O93" s="31"/>
      <c r="S93" s="31"/>
      <c r="T93" s="31"/>
      <c r="U93" s="31"/>
      <c r="V93" s="31"/>
      <c r="W93" s="31"/>
      <c r="X93" s="31"/>
      <c r="Y93" s="31"/>
      <c r="Z93" s="31"/>
      <c r="AA93" s="31"/>
      <c r="AB93" s="31"/>
      <c r="AC93" s="31"/>
      <c r="AD93" s="31"/>
      <c r="AE93" s="31"/>
    </row>
    <row r="94" spans="3:31">
      <c r="C94" s="31"/>
      <c r="D94" s="31"/>
      <c r="E94" s="31"/>
      <c r="F94" s="31"/>
      <c r="G94" s="31"/>
      <c r="H94" s="31"/>
      <c r="I94" s="31"/>
      <c r="J94" s="31"/>
      <c r="K94" s="31"/>
      <c r="L94" s="31"/>
      <c r="M94" s="31"/>
      <c r="N94" s="31"/>
      <c r="O94" s="31"/>
      <c r="S94" s="31"/>
      <c r="T94" s="31"/>
      <c r="U94" s="31"/>
      <c r="V94" s="31"/>
      <c r="W94" s="31"/>
      <c r="X94" s="31"/>
      <c r="Y94" s="31"/>
      <c r="Z94" s="31"/>
      <c r="AA94" s="31"/>
      <c r="AB94" s="31"/>
      <c r="AC94" s="31"/>
      <c r="AD94" s="31"/>
      <c r="AE94" s="31"/>
    </row>
    <row r="95" spans="3:31">
      <c r="C95" s="31"/>
      <c r="D95" s="31"/>
      <c r="E95" s="31"/>
      <c r="F95" s="31"/>
      <c r="G95" s="31"/>
      <c r="H95" s="31"/>
      <c r="I95" s="31"/>
      <c r="J95" s="31"/>
      <c r="K95" s="31"/>
      <c r="L95" s="31"/>
      <c r="M95" s="31"/>
      <c r="N95" s="31"/>
      <c r="O95" s="31"/>
      <c r="S95" s="31"/>
      <c r="T95" s="31"/>
      <c r="U95" s="31"/>
      <c r="V95" s="31"/>
      <c r="W95" s="31"/>
      <c r="X95" s="31"/>
      <c r="Y95" s="31"/>
      <c r="Z95" s="31"/>
      <c r="AA95" s="31"/>
      <c r="AB95" s="31"/>
      <c r="AC95" s="31"/>
      <c r="AD95" s="31"/>
      <c r="AE95" s="31"/>
    </row>
    <row r="96" spans="3:31">
      <c r="C96" s="31"/>
      <c r="D96" s="31"/>
      <c r="E96" s="31"/>
      <c r="F96" s="31"/>
      <c r="G96" s="31"/>
      <c r="H96" s="31"/>
      <c r="I96" s="31"/>
      <c r="J96" s="31"/>
      <c r="K96" s="31"/>
      <c r="L96" s="31"/>
      <c r="M96" s="31"/>
      <c r="N96" s="31"/>
      <c r="O96" s="31"/>
      <c r="S96" s="31"/>
      <c r="T96" s="31"/>
      <c r="U96" s="31"/>
      <c r="V96" s="31"/>
      <c r="W96" s="31"/>
      <c r="X96" s="31"/>
      <c r="Y96" s="31"/>
      <c r="Z96" s="31"/>
      <c r="AA96" s="31"/>
      <c r="AB96" s="31"/>
      <c r="AC96" s="31"/>
      <c r="AD96" s="31"/>
      <c r="AE96" s="31"/>
    </row>
    <row r="97" spans="3:31">
      <c r="C97" s="31"/>
      <c r="D97" s="31"/>
      <c r="E97" s="31"/>
      <c r="F97" s="31"/>
      <c r="G97" s="31"/>
      <c r="H97" s="31"/>
      <c r="I97" s="31"/>
      <c r="J97" s="31"/>
      <c r="K97" s="31"/>
      <c r="L97" s="31"/>
      <c r="M97" s="31"/>
      <c r="N97" s="31"/>
      <c r="O97" s="31"/>
      <c r="S97" s="31"/>
      <c r="T97" s="31"/>
      <c r="U97" s="31"/>
      <c r="V97" s="31"/>
      <c r="W97" s="31"/>
      <c r="X97" s="31"/>
      <c r="Y97" s="31"/>
      <c r="Z97" s="31"/>
      <c r="AA97" s="31"/>
      <c r="AB97" s="31"/>
      <c r="AC97" s="31"/>
      <c r="AD97" s="31"/>
      <c r="AE97" s="31"/>
    </row>
    <row r="98" spans="3:31">
      <c r="C98" s="31"/>
      <c r="D98" s="31"/>
      <c r="E98" s="31"/>
      <c r="F98" s="31"/>
      <c r="G98" s="31"/>
      <c r="H98" s="31"/>
      <c r="I98" s="31"/>
      <c r="J98" s="31"/>
      <c r="K98" s="31"/>
      <c r="L98" s="31"/>
      <c r="M98" s="31"/>
      <c r="N98" s="31"/>
      <c r="O98" s="31"/>
      <c r="S98" s="31"/>
      <c r="T98" s="31"/>
      <c r="U98" s="31"/>
      <c r="V98" s="31"/>
      <c r="W98" s="31"/>
      <c r="X98" s="31"/>
      <c r="Y98" s="31"/>
      <c r="Z98" s="31"/>
      <c r="AA98" s="31"/>
      <c r="AB98" s="31"/>
      <c r="AC98" s="31"/>
      <c r="AD98" s="31"/>
      <c r="AE98" s="31"/>
    </row>
    <row r="99" spans="3:31">
      <c r="C99" s="31"/>
      <c r="D99" s="31"/>
      <c r="E99" s="31"/>
      <c r="F99" s="31"/>
      <c r="G99" s="31"/>
      <c r="H99" s="31"/>
      <c r="I99" s="31"/>
      <c r="J99" s="31"/>
      <c r="K99" s="31"/>
      <c r="L99" s="31"/>
      <c r="M99" s="31"/>
      <c r="N99" s="31"/>
      <c r="O99" s="31"/>
      <c r="S99" s="31"/>
      <c r="T99" s="31"/>
      <c r="U99" s="31"/>
      <c r="V99" s="31"/>
      <c r="W99" s="31"/>
      <c r="X99" s="31"/>
      <c r="Y99" s="31"/>
      <c r="Z99" s="31"/>
      <c r="AA99" s="31"/>
      <c r="AB99" s="31"/>
      <c r="AC99" s="31"/>
      <c r="AD99" s="31"/>
      <c r="AE99" s="31"/>
    </row>
    <row r="100" spans="3:31">
      <c r="C100" s="31"/>
      <c r="D100" s="31"/>
      <c r="E100" s="31"/>
      <c r="F100" s="31"/>
      <c r="G100" s="31"/>
      <c r="H100" s="31"/>
      <c r="I100" s="31"/>
      <c r="J100" s="31"/>
      <c r="K100" s="31"/>
      <c r="L100" s="31"/>
      <c r="M100" s="31"/>
      <c r="N100" s="31"/>
      <c r="O100" s="31"/>
      <c r="S100" s="31"/>
      <c r="T100" s="31"/>
      <c r="U100" s="31"/>
      <c r="V100" s="31"/>
      <c r="W100" s="31"/>
      <c r="X100" s="31"/>
      <c r="Y100" s="31"/>
      <c r="Z100" s="31"/>
      <c r="AA100" s="31"/>
      <c r="AB100" s="31"/>
      <c r="AC100" s="31"/>
      <c r="AD100" s="31"/>
      <c r="AE100" s="31"/>
    </row>
    <row r="101" spans="3:31">
      <c r="C101" s="31"/>
      <c r="D101" s="31"/>
      <c r="E101" s="31"/>
      <c r="F101" s="31"/>
      <c r="G101" s="31"/>
      <c r="H101" s="31"/>
      <c r="I101" s="31"/>
      <c r="J101" s="31"/>
      <c r="K101" s="31"/>
      <c r="L101" s="31"/>
      <c r="M101" s="31"/>
      <c r="N101" s="31"/>
      <c r="O101" s="31"/>
      <c r="S101" s="31"/>
      <c r="T101" s="31"/>
      <c r="U101" s="31"/>
      <c r="V101" s="31"/>
      <c r="W101" s="31"/>
      <c r="X101" s="31"/>
      <c r="Y101" s="31"/>
      <c r="Z101" s="31"/>
      <c r="AA101" s="31"/>
      <c r="AB101" s="31"/>
      <c r="AC101" s="31"/>
      <c r="AD101" s="31"/>
      <c r="AE101" s="31"/>
    </row>
    <row r="102" spans="3:31">
      <c r="C102" s="31"/>
      <c r="D102" s="31"/>
      <c r="E102" s="31"/>
      <c r="F102" s="31"/>
      <c r="G102" s="31"/>
      <c r="H102" s="31"/>
      <c r="I102" s="31"/>
      <c r="J102" s="31"/>
      <c r="K102" s="31"/>
      <c r="L102" s="31"/>
      <c r="M102" s="31"/>
      <c r="N102" s="31"/>
      <c r="O102" s="31"/>
      <c r="S102" s="31"/>
      <c r="T102" s="31"/>
      <c r="U102" s="31"/>
      <c r="V102" s="31"/>
      <c r="W102" s="31"/>
      <c r="X102" s="31"/>
      <c r="Y102" s="31"/>
      <c r="Z102" s="31"/>
      <c r="AA102" s="31"/>
      <c r="AB102" s="31"/>
      <c r="AC102" s="31"/>
      <c r="AD102" s="31"/>
      <c r="AE102" s="31"/>
    </row>
    <row r="103" spans="3:31">
      <c r="C103" s="31"/>
      <c r="D103" s="31"/>
      <c r="E103" s="31"/>
      <c r="F103" s="31"/>
      <c r="G103" s="31"/>
      <c r="H103" s="31"/>
      <c r="I103" s="31"/>
      <c r="J103" s="31"/>
      <c r="K103" s="31"/>
      <c r="L103" s="31"/>
      <c r="M103" s="31"/>
      <c r="N103" s="31"/>
      <c r="O103" s="31"/>
      <c r="S103" s="31"/>
      <c r="T103" s="31"/>
      <c r="U103" s="31"/>
      <c r="V103" s="31"/>
      <c r="W103" s="31"/>
      <c r="X103" s="31"/>
      <c r="Y103" s="31"/>
      <c r="Z103" s="31"/>
      <c r="AA103" s="31"/>
      <c r="AB103" s="31"/>
      <c r="AC103" s="31"/>
      <c r="AD103" s="31"/>
      <c r="AE103" s="31"/>
    </row>
    <row r="104" spans="3:31">
      <c r="C104" s="31"/>
      <c r="D104" s="31"/>
      <c r="E104" s="31"/>
      <c r="F104" s="31"/>
      <c r="G104" s="31"/>
      <c r="H104" s="31"/>
      <c r="I104" s="31"/>
      <c r="J104" s="31"/>
      <c r="K104" s="31"/>
      <c r="L104" s="31"/>
      <c r="M104" s="31"/>
      <c r="N104" s="31"/>
      <c r="O104" s="31"/>
      <c r="S104" s="31"/>
      <c r="T104" s="31"/>
      <c r="U104" s="31"/>
      <c r="V104" s="31"/>
      <c r="W104" s="31"/>
      <c r="X104" s="31"/>
      <c r="Y104" s="31"/>
      <c r="Z104" s="31"/>
      <c r="AA104" s="31"/>
      <c r="AB104" s="31"/>
      <c r="AC104" s="31"/>
      <c r="AD104" s="31"/>
      <c r="AE104" s="31"/>
    </row>
    <row r="105" spans="3:31">
      <c r="C105" s="31"/>
      <c r="D105" s="31"/>
      <c r="E105" s="31"/>
      <c r="F105" s="31"/>
      <c r="G105" s="31"/>
      <c r="H105" s="31"/>
      <c r="I105" s="31"/>
      <c r="J105" s="31"/>
      <c r="K105" s="31"/>
      <c r="L105" s="31"/>
      <c r="M105" s="31"/>
      <c r="N105" s="31"/>
      <c r="O105" s="31"/>
      <c r="S105" s="31"/>
      <c r="T105" s="31"/>
      <c r="U105" s="31"/>
      <c r="V105" s="31"/>
      <c r="W105" s="31"/>
      <c r="X105" s="31"/>
      <c r="Y105" s="31"/>
      <c r="Z105" s="31"/>
      <c r="AA105" s="31"/>
      <c r="AB105" s="31"/>
      <c r="AC105" s="31"/>
      <c r="AD105" s="31"/>
      <c r="AE105" s="31"/>
    </row>
    <row r="106" spans="3:31">
      <c r="C106" s="31"/>
      <c r="D106" s="31"/>
      <c r="E106" s="31"/>
      <c r="F106" s="31"/>
      <c r="G106" s="31"/>
      <c r="H106" s="31"/>
      <c r="I106" s="31"/>
      <c r="J106" s="31"/>
      <c r="K106" s="31"/>
      <c r="L106" s="31"/>
      <c r="M106" s="31"/>
      <c r="N106" s="31"/>
      <c r="O106" s="31"/>
      <c r="S106" s="31"/>
      <c r="T106" s="31"/>
      <c r="U106" s="31"/>
      <c r="V106" s="31"/>
      <c r="W106" s="31"/>
      <c r="X106" s="31"/>
      <c r="Y106" s="31"/>
      <c r="Z106" s="31"/>
      <c r="AA106" s="31"/>
      <c r="AB106" s="31"/>
      <c r="AC106" s="31"/>
      <c r="AD106" s="31"/>
      <c r="AE106" s="31"/>
    </row>
    <row r="107" spans="3:31">
      <c r="C107" s="31"/>
      <c r="D107" s="31"/>
      <c r="E107" s="31"/>
      <c r="F107" s="31"/>
      <c r="G107" s="31"/>
      <c r="H107" s="31"/>
      <c r="I107" s="31"/>
      <c r="J107" s="31"/>
      <c r="K107" s="31"/>
      <c r="L107" s="31"/>
      <c r="M107" s="31"/>
      <c r="N107" s="31"/>
      <c r="O107" s="31"/>
      <c r="S107" s="31"/>
      <c r="T107" s="31"/>
      <c r="U107" s="31"/>
      <c r="V107" s="31"/>
      <c r="W107" s="31"/>
      <c r="X107" s="31"/>
      <c r="Y107" s="31"/>
      <c r="Z107" s="31"/>
      <c r="AA107" s="31"/>
      <c r="AB107" s="31"/>
      <c r="AC107" s="31"/>
      <c r="AD107" s="31"/>
      <c r="AE107" s="31"/>
    </row>
    <row r="108" spans="3:31">
      <c r="C108" s="31"/>
      <c r="D108" s="31"/>
      <c r="E108" s="31"/>
      <c r="F108" s="31"/>
      <c r="G108" s="31"/>
      <c r="H108" s="31"/>
      <c r="I108" s="31"/>
      <c r="J108" s="31"/>
      <c r="K108" s="31"/>
      <c r="L108" s="31"/>
      <c r="M108" s="31"/>
      <c r="N108" s="31"/>
      <c r="O108" s="31"/>
      <c r="S108" s="31"/>
      <c r="T108" s="31"/>
      <c r="U108" s="31"/>
      <c r="V108" s="31"/>
      <c r="W108" s="31"/>
      <c r="X108" s="31"/>
      <c r="Y108" s="31"/>
      <c r="Z108" s="31"/>
      <c r="AA108" s="31"/>
      <c r="AB108" s="31"/>
      <c r="AC108" s="31"/>
      <c r="AD108" s="31"/>
      <c r="AE108" s="31"/>
    </row>
    <row r="109" spans="3:31">
      <c r="C109" s="31"/>
      <c r="D109" s="31"/>
      <c r="E109" s="31"/>
      <c r="F109" s="31"/>
      <c r="G109" s="31"/>
      <c r="H109" s="31"/>
      <c r="I109" s="31"/>
      <c r="J109" s="31"/>
      <c r="K109" s="31"/>
      <c r="L109" s="31"/>
      <c r="M109" s="31"/>
      <c r="N109" s="31"/>
      <c r="O109" s="31"/>
      <c r="S109" s="31"/>
      <c r="T109" s="31"/>
      <c r="U109" s="31"/>
      <c r="V109" s="31"/>
      <c r="W109" s="31"/>
      <c r="X109" s="31"/>
      <c r="Y109" s="31"/>
      <c r="Z109" s="31"/>
      <c r="AA109" s="31"/>
      <c r="AB109" s="31"/>
      <c r="AC109" s="31"/>
      <c r="AD109" s="31"/>
      <c r="AE109" s="31"/>
    </row>
    <row r="110" spans="3:31">
      <c r="C110" s="31"/>
      <c r="D110" s="31"/>
      <c r="E110" s="31"/>
      <c r="F110" s="31"/>
      <c r="G110" s="31"/>
      <c r="H110" s="31"/>
      <c r="I110" s="31"/>
      <c r="J110" s="31"/>
      <c r="K110" s="31"/>
      <c r="L110" s="31"/>
      <c r="M110" s="31"/>
      <c r="N110" s="31"/>
      <c r="O110" s="31"/>
      <c r="S110" s="31"/>
      <c r="T110" s="31"/>
      <c r="U110" s="31"/>
      <c r="V110" s="31"/>
      <c r="W110" s="31"/>
      <c r="X110" s="31"/>
      <c r="Y110" s="31"/>
      <c r="Z110" s="31"/>
      <c r="AA110" s="31"/>
      <c r="AB110" s="31"/>
      <c r="AC110" s="31"/>
      <c r="AD110" s="31"/>
      <c r="AE110" s="31"/>
    </row>
    <row r="111" spans="3:31">
      <c r="C111" s="31"/>
      <c r="D111" s="31"/>
      <c r="E111" s="31"/>
      <c r="F111" s="31"/>
      <c r="G111" s="31"/>
      <c r="H111" s="31"/>
      <c r="I111" s="31"/>
      <c r="J111" s="31"/>
      <c r="K111" s="31"/>
      <c r="L111" s="31"/>
      <c r="M111" s="31"/>
      <c r="N111" s="31"/>
      <c r="O111" s="31"/>
      <c r="S111" s="31"/>
      <c r="T111" s="31"/>
      <c r="U111" s="31"/>
      <c r="V111" s="31"/>
      <c r="W111" s="31"/>
      <c r="X111" s="31"/>
      <c r="Y111" s="31"/>
      <c r="Z111" s="31"/>
      <c r="AA111" s="31"/>
      <c r="AB111" s="31"/>
      <c r="AC111" s="31"/>
      <c r="AD111" s="31"/>
      <c r="AE111" s="31"/>
    </row>
    <row r="112" spans="3:31">
      <c r="C112" s="31"/>
      <c r="D112" s="31"/>
      <c r="E112" s="31"/>
      <c r="F112" s="31"/>
      <c r="G112" s="31"/>
      <c r="H112" s="31"/>
      <c r="I112" s="31"/>
      <c r="J112" s="31"/>
      <c r="K112" s="31"/>
      <c r="L112" s="31"/>
      <c r="M112" s="31"/>
      <c r="N112" s="31"/>
      <c r="O112" s="31"/>
      <c r="S112" s="31"/>
      <c r="T112" s="31"/>
      <c r="U112" s="31"/>
      <c r="V112" s="31"/>
      <c r="W112" s="31"/>
      <c r="X112" s="31"/>
      <c r="Y112" s="31"/>
      <c r="Z112" s="31"/>
      <c r="AA112" s="31"/>
      <c r="AB112" s="31"/>
      <c r="AC112" s="31"/>
      <c r="AD112" s="31"/>
      <c r="AE112" s="31"/>
    </row>
    <row r="113" spans="3:31">
      <c r="C113" s="31"/>
      <c r="D113" s="31"/>
      <c r="E113" s="31"/>
      <c r="F113" s="31"/>
      <c r="G113" s="31"/>
      <c r="H113" s="31"/>
      <c r="I113" s="31"/>
      <c r="J113" s="31"/>
      <c r="K113" s="31"/>
      <c r="L113" s="31"/>
      <c r="M113" s="31"/>
      <c r="N113" s="31"/>
      <c r="O113" s="31"/>
      <c r="S113" s="31"/>
      <c r="T113" s="31"/>
      <c r="U113" s="31"/>
      <c r="V113" s="31"/>
      <c r="W113" s="31"/>
      <c r="X113" s="31"/>
      <c r="Y113" s="31"/>
      <c r="Z113" s="31"/>
      <c r="AA113" s="31"/>
      <c r="AB113" s="31"/>
      <c r="AC113" s="31"/>
      <c r="AD113" s="31"/>
      <c r="AE113" s="31"/>
    </row>
    <row r="114" spans="3:31">
      <c r="C114" s="31"/>
      <c r="D114" s="31"/>
      <c r="E114" s="31"/>
      <c r="F114" s="31"/>
      <c r="G114" s="31"/>
      <c r="H114" s="31"/>
      <c r="I114" s="31"/>
      <c r="J114" s="31"/>
      <c r="K114" s="31"/>
      <c r="L114" s="31"/>
      <c r="M114" s="31"/>
      <c r="N114" s="31"/>
      <c r="O114" s="31"/>
      <c r="S114" s="31"/>
      <c r="T114" s="31"/>
      <c r="U114" s="31"/>
      <c r="V114" s="31"/>
      <c r="W114" s="31"/>
      <c r="X114" s="31"/>
      <c r="Y114" s="31"/>
      <c r="Z114" s="31"/>
      <c r="AA114" s="31"/>
      <c r="AB114" s="31"/>
      <c r="AC114" s="31"/>
      <c r="AD114" s="31"/>
      <c r="AE114" s="31"/>
    </row>
    <row r="115" spans="3:31">
      <c r="C115" s="31"/>
      <c r="D115" s="31"/>
      <c r="E115" s="31"/>
      <c r="F115" s="31"/>
      <c r="G115" s="31"/>
      <c r="H115" s="31"/>
      <c r="I115" s="31"/>
      <c r="J115" s="31"/>
      <c r="K115" s="31"/>
      <c r="L115" s="31"/>
      <c r="M115" s="31"/>
      <c r="N115" s="31"/>
      <c r="O115" s="31"/>
      <c r="S115" s="31"/>
      <c r="T115" s="31"/>
      <c r="U115" s="31"/>
      <c r="V115" s="31"/>
      <c r="W115" s="31"/>
      <c r="X115" s="31"/>
      <c r="Y115" s="31"/>
      <c r="Z115" s="31"/>
      <c r="AA115" s="31"/>
      <c r="AB115" s="31"/>
      <c r="AC115" s="31"/>
      <c r="AD115" s="31"/>
      <c r="AE115" s="31"/>
    </row>
    <row r="116" spans="3:31">
      <c r="C116" s="31"/>
      <c r="D116" s="31"/>
      <c r="E116" s="31"/>
      <c r="F116" s="31"/>
      <c r="G116" s="31"/>
      <c r="H116" s="31"/>
      <c r="I116" s="31"/>
      <c r="J116" s="31"/>
      <c r="K116" s="31"/>
      <c r="L116" s="31"/>
      <c r="M116" s="31"/>
      <c r="N116" s="31"/>
      <c r="O116" s="31"/>
      <c r="S116" s="31"/>
      <c r="T116" s="31"/>
      <c r="U116" s="31"/>
      <c r="V116" s="31"/>
      <c r="W116" s="31"/>
      <c r="X116" s="31"/>
      <c r="Y116" s="31"/>
      <c r="Z116" s="31"/>
      <c r="AA116" s="31"/>
      <c r="AB116" s="31"/>
      <c r="AC116" s="31"/>
      <c r="AD116" s="31"/>
      <c r="AE116" s="31"/>
    </row>
    <row r="117" spans="3:31">
      <c r="C117" s="31"/>
      <c r="D117" s="31"/>
      <c r="E117" s="31"/>
      <c r="F117" s="31"/>
      <c r="G117" s="31"/>
      <c r="H117" s="31"/>
      <c r="I117" s="31"/>
      <c r="J117" s="31"/>
      <c r="K117" s="31"/>
      <c r="L117" s="31"/>
      <c r="M117" s="31"/>
      <c r="N117" s="31"/>
      <c r="O117" s="31"/>
      <c r="S117" s="31"/>
      <c r="T117" s="31"/>
      <c r="U117" s="31"/>
      <c r="V117" s="31"/>
      <c r="W117" s="31"/>
      <c r="X117" s="31"/>
      <c r="Y117" s="31"/>
      <c r="Z117" s="31"/>
      <c r="AA117" s="31"/>
      <c r="AB117" s="31"/>
      <c r="AC117" s="31"/>
      <c r="AD117" s="31"/>
      <c r="AE117" s="31"/>
    </row>
    <row r="118" spans="3:31">
      <c r="C118" s="31"/>
      <c r="D118" s="31"/>
      <c r="E118" s="31"/>
      <c r="F118" s="31"/>
      <c r="G118" s="31"/>
      <c r="H118" s="31"/>
      <c r="I118" s="31"/>
      <c r="J118" s="31"/>
      <c r="K118" s="31"/>
      <c r="L118" s="31"/>
      <c r="M118" s="31"/>
      <c r="N118" s="31"/>
      <c r="O118" s="31"/>
      <c r="S118" s="31"/>
      <c r="T118" s="31"/>
      <c r="U118" s="31"/>
      <c r="V118" s="31"/>
      <c r="W118" s="31"/>
      <c r="X118" s="31"/>
      <c r="Y118" s="31"/>
      <c r="Z118" s="31"/>
      <c r="AA118" s="31"/>
      <c r="AB118" s="31"/>
      <c r="AC118" s="31"/>
      <c r="AD118" s="31"/>
      <c r="AE118" s="31"/>
    </row>
    <row r="119" spans="3:31">
      <c r="C119" s="31"/>
      <c r="D119" s="31"/>
      <c r="E119" s="31"/>
      <c r="F119" s="31"/>
      <c r="G119" s="31"/>
      <c r="H119" s="31"/>
      <c r="I119" s="31"/>
      <c r="J119" s="31"/>
      <c r="K119" s="31"/>
      <c r="L119" s="31"/>
      <c r="M119" s="31"/>
      <c r="N119" s="31"/>
      <c r="O119" s="31"/>
      <c r="S119" s="31"/>
      <c r="T119" s="31"/>
      <c r="U119" s="31"/>
      <c r="V119" s="31"/>
      <c r="W119" s="31"/>
      <c r="X119" s="31"/>
      <c r="Y119" s="31"/>
      <c r="Z119" s="31"/>
      <c r="AA119" s="31"/>
      <c r="AB119" s="31"/>
      <c r="AC119" s="31"/>
      <c r="AD119" s="31"/>
      <c r="AE119" s="31"/>
    </row>
    <row r="120" spans="3:31">
      <c r="C120" s="31"/>
      <c r="D120" s="31"/>
      <c r="E120" s="31"/>
      <c r="F120" s="31"/>
      <c r="G120" s="31"/>
      <c r="H120" s="31"/>
      <c r="I120" s="31"/>
      <c r="J120" s="31"/>
      <c r="K120" s="31"/>
      <c r="L120" s="31"/>
      <c r="M120" s="31"/>
      <c r="N120" s="31"/>
      <c r="O120" s="31"/>
      <c r="S120" s="31"/>
      <c r="T120" s="31"/>
      <c r="U120" s="31"/>
      <c r="V120" s="31"/>
      <c r="W120" s="31"/>
      <c r="X120" s="31"/>
      <c r="Y120" s="31"/>
      <c r="Z120" s="31"/>
      <c r="AA120" s="31"/>
      <c r="AB120" s="31"/>
      <c r="AC120" s="31"/>
      <c r="AD120" s="31"/>
      <c r="AE120" s="31"/>
    </row>
    <row r="121" spans="3:31">
      <c r="C121" s="31"/>
      <c r="D121" s="31"/>
      <c r="E121" s="31"/>
      <c r="F121" s="31"/>
      <c r="G121" s="31"/>
      <c r="H121" s="31"/>
      <c r="I121" s="31"/>
      <c r="J121" s="31"/>
      <c r="K121" s="31"/>
      <c r="L121" s="31"/>
      <c r="M121" s="31"/>
      <c r="N121" s="31"/>
      <c r="O121" s="31"/>
      <c r="S121" s="31"/>
      <c r="T121" s="31"/>
      <c r="U121" s="31"/>
      <c r="V121" s="31"/>
      <c r="W121" s="31"/>
      <c r="X121" s="31"/>
      <c r="Y121" s="31"/>
      <c r="Z121" s="31"/>
      <c r="AA121" s="31"/>
      <c r="AB121" s="31"/>
      <c r="AC121" s="31"/>
      <c r="AD121" s="31"/>
      <c r="AE121" s="31"/>
    </row>
    <row r="122" spans="3:31">
      <c r="C122" s="31"/>
      <c r="D122" s="31"/>
      <c r="E122" s="31"/>
      <c r="F122" s="31"/>
      <c r="G122" s="31"/>
      <c r="H122" s="31"/>
      <c r="I122" s="31"/>
      <c r="J122" s="31"/>
      <c r="K122" s="31"/>
      <c r="L122" s="31"/>
      <c r="M122" s="31"/>
      <c r="N122" s="31"/>
      <c r="O122" s="31"/>
      <c r="S122" s="31"/>
      <c r="T122" s="31"/>
      <c r="U122" s="31"/>
      <c r="V122" s="31"/>
      <c r="W122" s="31"/>
      <c r="X122" s="31"/>
      <c r="Y122" s="31"/>
      <c r="Z122" s="31"/>
      <c r="AA122" s="31"/>
      <c r="AB122" s="31"/>
      <c r="AC122" s="31"/>
      <c r="AD122" s="31"/>
      <c r="AE122" s="31"/>
    </row>
    <row r="123" spans="3:31">
      <c r="C123" s="31"/>
      <c r="D123" s="31"/>
      <c r="E123" s="31"/>
      <c r="F123" s="31"/>
      <c r="G123" s="31"/>
      <c r="H123" s="31"/>
      <c r="I123" s="31"/>
      <c r="J123" s="31"/>
      <c r="K123" s="31"/>
      <c r="L123" s="31"/>
      <c r="M123" s="31"/>
      <c r="N123" s="31"/>
      <c r="O123" s="31"/>
      <c r="S123" s="31"/>
      <c r="T123" s="31"/>
      <c r="U123" s="31"/>
      <c r="V123" s="31"/>
      <c r="W123" s="31"/>
      <c r="X123" s="31"/>
      <c r="Y123" s="31"/>
      <c r="Z123" s="31"/>
      <c r="AA123" s="31"/>
      <c r="AB123" s="31"/>
      <c r="AC123" s="31"/>
      <c r="AD123" s="31"/>
      <c r="AE123" s="31"/>
    </row>
    <row r="124" spans="3:31">
      <c r="C124" s="31"/>
      <c r="D124" s="31"/>
      <c r="E124" s="31"/>
      <c r="F124" s="31"/>
      <c r="G124" s="31"/>
      <c r="H124" s="31"/>
      <c r="I124" s="31"/>
      <c r="J124" s="31"/>
      <c r="K124" s="31"/>
      <c r="L124" s="31"/>
      <c r="M124" s="31"/>
      <c r="N124" s="31"/>
      <c r="O124" s="31"/>
      <c r="S124" s="31"/>
      <c r="T124" s="31"/>
      <c r="U124" s="31"/>
      <c r="V124" s="31"/>
      <c r="W124" s="31"/>
      <c r="X124" s="31"/>
      <c r="Y124" s="31"/>
      <c r="Z124" s="31"/>
      <c r="AA124" s="31"/>
      <c r="AB124" s="31"/>
      <c r="AC124" s="31"/>
      <c r="AD124" s="31"/>
      <c r="AE124" s="31"/>
    </row>
    <row r="125" spans="3:31">
      <c r="C125" s="31"/>
      <c r="D125" s="31"/>
      <c r="E125" s="31"/>
      <c r="F125" s="31"/>
      <c r="G125" s="31"/>
      <c r="H125" s="31"/>
      <c r="I125" s="31"/>
      <c r="J125" s="31"/>
      <c r="K125" s="31"/>
      <c r="L125" s="31"/>
      <c r="M125" s="31"/>
      <c r="N125" s="31"/>
      <c r="O125" s="31"/>
      <c r="S125" s="31"/>
      <c r="T125" s="31"/>
      <c r="U125" s="31"/>
      <c r="V125" s="31"/>
      <c r="W125" s="31"/>
      <c r="X125" s="31"/>
      <c r="Y125" s="31"/>
      <c r="Z125" s="31"/>
      <c r="AA125" s="31"/>
      <c r="AB125" s="31"/>
      <c r="AC125" s="31"/>
      <c r="AD125" s="31"/>
      <c r="AE125" s="31"/>
    </row>
    <row r="126" spans="3:31">
      <c r="C126" s="31"/>
      <c r="D126" s="31"/>
      <c r="E126" s="31"/>
      <c r="F126" s="31"/>
      <c r="G126" s="31"/>
      <c r="H126" s="31"/>
      <c r="I126" s="31"/>
      <c r="J126" s="31"/>
      <c r="K126" s="31"/>
      <c r="L126" s="31"/>
      <c r="M126" s="31"/>
      <c r="N126" s="31"/>
      <c r="O126" s="31"/>
      <c r="S126" s="31"/>
      <c r="T126" s="31"/>
      <c r="U126" s="31"/>
      <c r="V126" s="31"/>
      <c r="W126" s="31"/>
      <c r="X126" s="31"/>
      <c r="Y126" s="31"/>
      <c r="Z126" s="31"/>
      <c r="AA126" s="31"/>
      <c r="AB126" s="31"/>
      <c r="AC126" s="31"/>
      <c r="AD126" s="31"/>
      <c r="AE126" s="31"/>
    </row>
    <row r="127" spans="3:31">
      <c r="C127" s="31"/>
      <c r="D127" s="31"/>
      <c r="E127" s="31"/>
      <c r="F127" s="31"/>
      <c r="G127" s="31"/>
      <c r="H127" s="31"/>
      <c r="I127" s="31"/>
      <c r="J127" s="31"/>
      <c r="K127" s="31"/>
      <c r="L127" s="31"/>
      <c r="M127" s="31"/>
      <c r="N127" s="31"/>
      <c r="O127" s="31"/>
      <c r="S127" s="31"/>
      <c r="T127" s="31"/>
      <c r="U127" s="31"/>
      <c r="V127" s="31"/>
      <c r="W127" s="31"/>
      <c r="X127" s="31"/>
      <c r="Y127" s="31"/>
      <c r="Z127" s="31"/>
      <c r="AA127" s="31"/>
      <c r="AB127" s="31"/>
      <c r="AC127" s="31"/>
      <c r="AD127" s="31"/>
      <c r="AE127" s="31"/>
    </row>
    <row r="128" spans="3:31">
      <c r="C128" s="31"/>
      <c r="D128" s="31"/>
      <c r="E128" s="31"/>
      <c r="F128" s="31"/>
      <c r="G128" s="31"/>
      <c r="H128" s="31"/>
      <c r="I128" s="31"/>
      <c r="J128" s="31"/>
      <c r="K128" s="31"/>
      <c r="L128" s="31"/>
      <c r="M128" s="31"/>
      <c r="N128" s="31"/>
      <c r="O128" s="31"/>
      <c r="S128" s="31"/>
      <c r="T128" s="31"/>
      <c r="U128" s="31"/>
      <c r="V128" s="31"/>
      <c r="W128" s="31"/>
      <c r="X128" s="31"/>
      <c r="Y128" s="31"/>
      <c r="Z128" s="31"/>
      <c r="AA128" s="31"/>
      <c r="AB128" s="31"/>
      <c r="AC128" s="31"/>
      <c r="AD128" s="31"/>
      <c r="AE128" s="31"/>
    </row>
    <row r="129" spans="3:31">
      <c r="C129" s="31"/>
      <c r="D129" s="31"/>
      <c r="E129" s="31"/>
      <c r="F129" s="31"/>
      <c r="G129" s="31"/>
      <c r="H129" s="31"/>
      <c r="I129" s="31"/>
      <c r="J129" s="31"/>
      <c r="K129" s="31"/>
      <c r="L129" s="31"/>
      <c r="M129" s="31"/>
      <c r="N129" s="31"/>
      <c r="O129" s="31"/>
      <c r="S129" s="31"/>
      <c r="T129" s="31"/>
      <c r="U129" s="31"/>
      <c r="V129" s="31"/>
      <c r="W129" s="31"/>
      <c r="X129" s="31"/>
      <c r="Y129" s="31"/>
      <c r="Z129" s="31"/>
      <c r="AA129" s="31"/>
      <c r="AB129" s="31"/>
      <c r="AC129" s="31"/>
      <c r="AD129" s="31"/>
      <c r="AE129" s="31"/>
    </row>
    <row r="130" spans="3:31">
      <c r="C130" s="31"/>
      <c r="D130" s="31"/>
      <c r="E130" s="31"/>
      <c r="F130" s="31"/>
      <c r="G130" s="31"/>
      <c r="H130" s="31"/>
      <c r="I130" s="31"/>
      <c r="J130" s="31"/>
      <c r="K130" s="31"/>
      <c r="L130" s="31"/>
      <c r="M130" s="31"/>
      <c r="N130" s="31"/>
      <c r="O130" s="31"/>
      <c r="S130" s="31"/>
      <c r="T130" s="31"/>
      <c r="U130" s="31"/>
      <c r="V130" s="31"/>
      <c r="W130" s="31"/>
      <c r="X130" s="31"/>
      <c r="Y130" s="31"/>
      <c r="Z130" s="31"/>
      <c r="AA130" s="31"/>
      <c r="AB130" s="31"/>
      <c r="AC130" s="31"/>
      <c r="AD130" s="31"/>
      <c r="AE130" s="31"/>
    </row>
    <row r="131" spans="3:31">
      <c r="C131" s="31"/>
      <c r="D131" s="31"/>
      <c r="E131" s="31"/>
      <c r="F131" s="31"/>
      <c r="G131" s="31"/>
      <c r="H131" s="31"/>
      <c r="I131" s="31"/>
      <c r="J131" s="31"/>
      <c r="K131" s="31"/>
      <c r="L131" s="31"/>
      <c r="M131" s="31"/>
      <c r="N131" s="31"/>
      <c r="O131" s="31"/>
      <c r="S131" s="31"/>
      <c r="T131" s="31"/>
      <c r="U131" s="31"/>
      <c r="V131" s="31"/>
      <c r="W131" s="31"/>
      <c r="X131" s="31"/>
      <c r="Y131" s="31"/>
      <c r="Z131" s="31"/>
      <c r="AA131" s="31"/>
      <c r="AB131" s="31"/>
      <c r="AC131" s="31"/>
      <c r="AD131" s="31"/>
      <c r="AE131" s="31"/>
    </row>
    <row r="132" spans="3:31">
      <c r="C132" s="31"/>
      <c r="D132" s="31"/>
      <c r="E132" s="31"/>
      <c r="F132" s="31"/>
      <c r="G132" s="31"/>
      <c r="H132" s="31"/>
      <c r="I132" s="31"/>
      <c r="J132" s="31"/>
      <c r="K132" s="31"/>
      <c r="L132" s="31"/>
      <c r="M132" s="31"/>
      <c r="N132" s="31"/>
      <c r="O132" s="31"/>
      <c r="S132" s="31"/>
      <c r="T132" s="31"/>
      <c r="U132" s="31"/>
      <c r="V132" s="31"/>
      <c r="W132" s="31"/>
      <c r="X132" s="31"/>
      <c r="Y132" s="31"/>
      <c r="Z132" s="31"/>
      <c r="AA132" s="31"/>
      <c r="AB132" s="31"/>
      <c r="AC132" s="31"/>
      <c r="AD132" s="31"/>
      <c r="AE132" s="31"/>
    </row>
    <row r="133" spans="3:31">
      <c r="C133" s="31"/>
      <c r="D133" s="31"/>
      <c r="E133" s="31"/>
      <c r="F133" s="31"/>
      <c r="G133" s="31"/>
      <c r="H133" s="31"/>
      <c r="I133" s="31"/>
      <c r="J133" s="31"/>
      <c r="K133" s="31"/>
      <c r="L133" s="31"/>
      <c r="M133" s="31"/>
      <c r="N133" s="31"/>
      <c r="O133" s="31"/>
      <c r="S133" s="31"/>
      <c r="T133" s="31"/>
      <c r="U133" s="31"/>
      <c r="V133" s="31"/>
      <c r="W133" s="31"/>
      <c r="X133" s="31"/>
      <c r="Y133" s="31"/>
      <c r="Z133" s="31"/>
      <c r="AA133" s="31"/>
      <c r="AB133" s="31"/>
      <c r="AC133" s="31"/>
      <c r="AD133" s="31"/>
      <c r="AE133" s="31"/>
    </row>
    <row r="134" spans="3:31">
      <c r="C134" s="31"/>
      <c r="D134" s="31"/>
      <c r="E134" s="31"/>
      <c r="F134" s="31"/>
      <c r="G134" s="31"/>
      <c r="H134" s="31"/>
      <c r="I134" s="31"/>
      <c r="J134" s="31"/>
      <c r="K134" s="31"/>
      <c r="L134" s="31"/>
      <c r="M134" s="31"/>
      <c r="N134" s="31"/>
      <c r="O134" s="31"/>
      <c r="S134" s="31"/>
      <c r="T134" s="31"/>
      <c r="U134" s="31"/>
      <c r="V134" s="31"/>
      <c r="W134" s="31"/>
      <c r="X134" s="31"/>
      <c r="Y134" s="31"/>
      <c r="Z134" s="31"/>
      <c r="AA134" s="31"/>
      <c r="AB134" s="31"/>
      <c r="AC134" s="31"/>
      <c r="AD134" s="31"/>
      <c r="AE134" s="31"/>
    </row>
    <row r="135" spans="3:31">
      <c r="C135" s="31"/>
      <c r="D135" s="31"/>
      <c r="E135" s="31"/>
      <c r="F135" s="31"/>
      <c r="G135" s="31"/>
      <c r="H135" s="31"/>
      <c r="I135" s="31"/>
      <c r="J135" s="31"/>
      <c r="K135" s="31"/>
      <c r="L135" s="31"/>
      <c r="M135" s="31"/>
      <c r="N135" s="31"/>
      <c r="O135" s="31"/>
      <c r="S135" s="31"/>
      <c r="T135" s="31"/>
      <c r="U135" s="31"/>
      <c r="V135" s="31"/>
      <c r="W135" s="31"/>
      <c r="X135" s="31"/>
      <c r="Y135" s="31"/>
      <c r="Z135" s="31"/>
      <c r="AA135" s="31"/>
      <c r="AB135" s="31"/>
      <c r="AC135" s="31"/>
      <c r="AD135" s="31"/>
      <c r="AE135" s="31"/>
    </row>
    <row r="136" spans="3:31">
      <c r="C136" s="31"/>
      <c r="D136" s="31"/>
      <c r="E136" s="31"/>
      <c r="F136" s="31"/>
      <c r="G136" s="31"/>
      <c r="H136" s="31"/>
      <c r="I136" s="31"/>
      <c r="J136" s="31"/>
      <c r="K136" s="31"/>
      <c r="L136" s="31"/>
      <c r="M136" s="31"/>
      <c r="N136" s="31"/>
      <c r="O136" s="31"/>
      <c r="S136" s="31"/>
      <c r="T136" s="31"/>
      <c r="U136" s="31"/>
      <c r="V136" s="31"/>
      <c r="W136" s="31"/>
      <c r="X136" s="31"/>
      <c r="Y136" s="31"/>
      <c r="Z136" s="31"/>
      <c r="AA136" s="31"/>
      <c r="AB136" s="31"/>
      <c r="AC136" s="31"/>
      <c r="AD136" s="31"/>
      <c r="AE136" s="31"/>
    </row>
    <row r="137" spans="3:31">
      <c r="C137" s="31"/>
      <c r="D137" s="31"/>
      <c r="E137" s="31"/>
      <c r="F137" s="31"/>
      <c r="G137" s="31"/>
      <c r="H137" s="31"/>
      <c r="I137" s="31"/>
      <c r="J137" s="31"/>
      <c r="K137" s="31"/>
      <c r="L137" s="31"/>
      <c r="M137" s="31"/>
      <c r="N137" s="31"/>
      <c r="O137" s="31"/>
      <c r="S137" s="31"/>
      <c r="T137" s="31"/>
      <c r="U137" s="31"/>
      <c r="V137" s="31"/>
      <c r="W137" s="31"/>
      <c r="X137" s="31"/>
      <c r="Y137" s="31"/>
      <c r="Z137" s="31"/>
      <c r="AA137" s="31"/>
      <c r="AB137" s="31"/>
      <c r="AC137" s="31"/>
      <c r="AD137" s="31"/>
      <c r="AE137" s="31"/>
    </row>
    <row r="138" spans="3:31">
      <c r="C138" s="31"/>
      <c r="D138" s="31"/>
      <c r="E138" s="31"/>
      <c r="F138" s="31"/>
      <c r="G138" s="31"/>
      <c r="H138" s="31"/>
      <c r="I138" s="31"/>
      <c r="J138" s="31"/>
      <c r="K138" s="31"/>
      <c r="L138" s="31"/>
      <c r="M138" s="31"/>
      <c r="N138" s="31"/>
      <c r="O138" s="31"/>
      <c r="S138" s="31"/>
      <c r="T138" s="31"/>
      <c r="U138" s="31"/>
      <c r="V138" s="31"/>
      <c r="W138" s="31"/>
      <c r="X138" s="31"/>
      <c r="Y138" s="31"/>
      <c r="Z138" s="31"/>
      <c r="AA138" s="31"/>
      <c r="AB138" s="31"/>
      <c r="AC138" s="31"/>
      <c r="AD138" s="31"/>
      <c r="AE138" s="3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3"/>
  <sheetViews>
    <sheetView workbookViewId="0">
      <selection activeCell="H14" sqref="H14"/>
    </sheetView>
  </sheetViews>
  <sheetFormatPr defaultColWidth="8.7265625" defaultRowHeight="11.5"/>
  <cols>
    <col min="1" max="1" width="8.7265625" style="48"/>
    <col min="2" max="2" width="13.81640625" style="48" bestFit="1" customWidth="1"/>
    <col min="3" max="3" width="4" style="48" bestFit="1" customWidth="1"/>
    <col min="4" max="4" width="4.81640625" style="48" bestFit="1" customWidth="1"/>
    <col min="5" max="5" width="6.1796875" style="48" bestFit="1" customWidth="1"/>
    <col min="6" max="6" width="4" style="48" bestFit="1" customWidth="1"/>
    <col min="7" max="7" width="5.7265625" style="48" bestFit="1" customWidth="1"/>
    <col min="8" max="8" width="4" style="48" bestFit="1" customWidth="1"/>
    <col min="9" max="9" width="5.7265625" style="48" bestFit="1" customWidth="1"/>
    <col min="10" max="10" width="4.81640625" style="48" bestFit="1" customWidth="1"/>
    <col min="11" max="11" width="4" style="48" bestFit="1" customWidth="1"/>
    <col min="12" max="12" width="5.7265625" style="48" bestFit="1" customWidth="1"/>
    <col min="13" max="13" width="4.81640625" style="48" bestFit="1" customWidth="1"/>
    <col min="14" max="14" width="6.1796875" style="48" bestFit="1" customWidth="1"/>
    <col min="15" max="15" width="5.453125" style="48" customWidth="1"/>
    <col min="16" max="16" width="8.7265625" style="48"/>
    <col min="17" max="17" width="13.81640625" style="48" bestFit="1" customWidth="1"/>
    <col min="18" max="18" width="3.54296875" style="48" bestFit="1" customWidth="1"/>
    <col min="19" max="19" width="5.453125" style="48" customWidth="1"/>
    <col min="20" max="20" width="5.54296875" style="48" bestFit="1" customWidth="1"/>
    <col min="21" max="21" width="4.453125" style="48" bestFit="1" customWidth="1"/>
    <col min="22" max="24" width="6.1796875" style="48" bestFit="1" customWidth="1"/>
    <col min="25" max="25" width="4.453125" style="48" bestFit="1" customWidth="1"/>
    <col min="26" max="26" width="3.54296875" style="48" bestFit="1" customWidth="1"/>
    <col min="27" max="27" width="6.1796875" style="48" bestFit="1" customWidth="1"/>
    <col min="28" max="28" width="4.453125" style="48" bestFit="1" customWidth="1"/>
    <col min="29" max="29" width="5.54296875" style="48" bestFit="1" customWidth="1"/>
    <col min="30" max="16384" width="8.7265625" style="48"/>
  </cols>
  <sheetData>
    <row r="1" spans="2:29" s="51" customFormat="1"/>
    <row r="2" spans="2:29" ht="102.75" customHeight="1">
      <c r="B2" s="1" t="s">
        <v>84</v>
      </c>
      <c r="C2" s="17" t="s">
        <v>11</v>
      </c>
      <c r="D2" s="17" t="s">
        <v>12</v>
      </c>
      <c r="E2" s="17" t="s">
        <v>1</v>
      </c>
      <c r="F2" s="17" t="s">
        <v>13</v>
      </c>
      <c r="G2" s="17" t="s">
        <v>5</v>
      </c>
      <c r="H2" s="17" t="s">
        <v>15</v>
      </c>
      <c r="I2" s="17" t="s">
        <v>16</v>
      </c>
      <c r="J2" s="17" t="s">
        <v>17</v>
      </c>
      <c r="K2" s="17" t="s">
        <v>92</v>
      </c>
      <c r="L2" s="17" t="s">
        <v>8</v>
      </c>
      <c r="M2" s="17" t="s">
        <v>72</v>
      </c>
      <c r="N2" s="17" t="s">
        <v>73</v>
      </c>
      <c r="O2" s="17" t="s">
        <v>77</v>
      </c>
      <c r="Q2" s="1" t="s">
        <v>84</v>
      </c>
      <c r="R2" s="17" t="s">
        <v>11</v>
      </c>
      <c r="S2" s="17" t="s">
        <v>12</v>
      </c>
      <c r="T2" s="17" t="s">
        <v>1</v>
      </c>
      <c r="U2" s="17" t="s">
        <v>13</v>
      </c>
      <c r="V2" s="17" t="s">
        <v>5</v>
      </c>
      <c r="W2" s="17" t="s">
        <v>15</v>
      </c>
      <c r="X2" s="17" t="s">
        <v>16</v>
      </c>
      <c r="Y2" s="17" t="s">
        <v>17</v>
      </c>
      <c r="Z2" s="17" t="s">
        <v>92</v>
      </c>
      <c r="AA2" s="17" t="s">
        <v>8</v>
      </c>
      <c r="AB2" s="17" t="s">
        <v>72</v>
      </c>
      <c r="AC2" s="17" t="s">
        <v>73</v>
      </c>
    </row>
    <row r="3" spans="2:29">
      <c r="B3" s="48" t="s">
        <v>34</v>
      </c>
      <c r="C3" s="47">
        <v>15.286643339999999</v>
      </c>
      <c r="D3" s="47">
        <v>1.24E-3</v>
      </c>
      <c r="E3" s="47">
        <v>4.7306517900000005</v>
      </c>
      <c r="F3" s="47">
        <v>14.68727195</v>
      </c>
      <c r="G3" s="47">
        <v>327.84090479000002</v>
      </c>
      <c r="H3" s="47">
        <v>27.397237899999997</v>
      </c>
      <c r="I3" s="47">
        <v>28.337742300000002</v>
      </c>
      <c r="J3" s="47">
        <v>84.161856819999997</v>
      </c>
      <c r="K3" s="47">
        <v>16.21782323</v>
      </c>
      <c r="L3" s="47">
        <v>12.965126269999999</v>
      </c>
      <c r="M3" s="47">
        <v>38.766707889999985</v>
      </c>
      <c r="N3" s="47">
        <v>570.39320627999996</v>
      </c>
      <c r="O3" s="50">
        <v>10.15063664437476</v>
      </c>
      <c r="Q3" s="48" t="s">
        <v>34</v>
      </c>
      <c r="R3" s="47">
        <f>(C3/$N3)*100</f>
        <v>2.680018480531472</v>
      </c>
      <c r="S3" s="47">
        <f t="shared" ref="S3:AC3" si="0">(D3/$N3)*100</f>
        <v>2.1739389360666707E-4</v>
      </c>
      <c r="T3" s="47">
        <f t="shared" si="0"/>
        <v>0.82936678381084605</v>
      </c>
      <c r="U3" s="47">
        <f t="shared" si="0"/>
        <v>2.5749380932826491</v>
      </c>
      <c r="V3" s="47">
        <f t="shared" si="0"/>
        <v>57.476299012766717</v>
      </c>
      <c r="W3" s="47">
        <f t="shared" si="0"/>
        <v>4.8032195331847944</v>
      </c>
      <c r="X3" s="47">
        <f t="shared" si="0"/>
        <v>4.9681065601768948</v>
      </c>
      <c r="Y3" s="47">
        <f t="shared" si="0"/>
        <v>14.755059473602117</v>
      </c>
      <c r="Z3" s="47">
        <f t="shared" si="0"/>
        <v>2.8432707562857691</v>
      </c>
      <c r="AA3" s="47">
        <f t="shared" si="0"/>
        <v>2.2730155491430515</v>
      </c>
      <c r="AB3" s="47">
        <f t="shared" si="0"/>
        <v>6.7964883633220934</v>
      </c>
      <c r="AC3" s="47">
        <f t="shared" si="0"/>
        <v>100</v>
      </c>
    </row>
    <row r="4" spans="2:29">
      <c r="B4" s="48" t="s">
        <v>32</v>
      </c>
      <c r="C4" s="47">
        <v>3.3028409600000002</v>
      </c>
      <c r="D4" s="47">
        <v>0</v>
      </c>
      <c r="E4" s="47">
        <v>46.199471979999998</v>
      </c>
      <c r="F4" s="47">
        <v>3.2120504199999997</v>
      </c>
      <c r="G4" s="47">
        <v>8.6779887899999988</v>
      </c>
      <c r="H4" s="47">
        <v>9.8872080000000001E-2</v>
      </c>
      <c r="I4" s="47">
        <v>3.5329677999999998</v>
      </c>
      <c r="J4" s="47">
        <v>2.7888000000000001E-4</v>
      </c>
      <c r="K4" s="47">
        <v>0.16680765</v>
      </c>
      <c r="L4" s="47">
        <v>12.556035380000001</v>
      </c>
      <c r="M4" s="47">
        <v>11.928790219999998</v>
      </c>
      <c r="N4" s="47">
        <v>89.676104159999994</v>
      </c>
      <c r="O4" s="50">
        <v>1.5958632378318023</v>
      </c>
      <c r="Q4" s="48" t="s">
        <v>32</v>
      </c>
      <c r="R4" s="47">
        <f t="shared" ref="R4:R28" si="1">(C4/$N4)*100</f>
        <v>3.683078107526923</v>
      </c>
      <c r="S4" s="47">
        <f t="shared" ref="S4:S28" si="2">(D4/$N4)*100</f>
        <v>0</v>
      </c>
      <c r="T4" s="47">
        <f t="shared" ref="T4:T28" si="3">(E4/$N4)*100</f>
        <v>51.51815236929891</v>
      </c>
      <c r="U4" s="47">
        <f t="shared" ref="U4:U28" si="4">(F4/$N4)*100</f>
        <v>3.5818353730767152</v>
      </c>
      <c r="V4" s="47">
        <f t="shared" ref="V4:V28" si="5">(G4/$N4)*100</f>
        <v>9.6770358963372693</v>
      </c>
      <c r="W4" s="47">
        <f t="shared" ref="W4:W28" si="6">(H4/$N4)*100</f>
        <v>0.11025465582625285</v>
      </c>
      <c r="X4" s="47">
        <f t="shared" ref="X4:X28" si="7">(I4/$N4)*100</f>
        <v>3.9396981315072326</v>
      </c>
      <c r="Y4" s="47">
        <f t="shared" ref="Y4:Y28" si="8">(J4/$N4)*100</f>
        <v>3.1098585583336967E-4</v>
      </c>
      <c r="Z4" s="47">
        <f t="shared" ref="Z4:Z28" si="9">(K4/$N4)*100</f>
        <v>0.18601125858721737</v>
      </c>
      <c r="AA4" s="47">
        <f t="shared" ref="AA4:AA28" si="10">(L4/$N4)*100</f>
        <v>14.001539760912825</v>
      </c>
      <c r="AB4" s="47">
        <f t="shared" ref="AB4:AB28" si="11">(M4/$N4)*100</f>
        <v>13.302083461070815</v>
      </c>
      <c r="AC4" s="47">
        <f t="shared" ref="AC4:AC28" si="12">(N4/$N4)*100</f>
        <v>100</v>
      </c>
    </row>
    <row r="5" spans="2:29">
      <c r="B5" s="48" t="s">
        <v>33</v>
      </c>
      <c r="C5" s="47">
        <v>0</v>
      </c>
      <c r="D5" s="47">
        <v>0</v>
      </c>
      <c r="E5" s="47">
        <v>0</v>
      </c>
      <c r="F5" s="47">
        <v>3.784858E-2</v>
      </c>
      <c r="G5" s="47">
        <v>2.2669999999999999E-2</v>
      </c>
      <c r="H5" s="47">
        <v>0</v>
      </c>
      <c r="I5" s="47">
        <v>2.0531999999999999E-4</v>
      </c>
      <c r="J5" s="47">
        <v>0</v>
      </c>
      <c r="K5" s="47">
        <v>3.1970240000000004E-2</v>
      </c>
      <c r="L5" s="47">
        <v>1.17587105</v>
      </c>
      <c r="M5" s="47">
        <v>4.2892853100000004</v>
      </c>
      <c r="N5" s="47">
        <v>5.5578504999999998</v>
      </c>
      <c r="O5" s="50">
        <v>9.8906719659565337E-2</v>
      </c>
      <c r="Q5" s="48" t="s">
        <v>33</v>
      </c>
      <c r="R5" s="47">
        <f t="shared" si="1"/>
        <v>0</v>
      </c>
      <c r="S5" s="47">
        <f t="shared" si="2"/>
        <v>0</v>
      </c>
      <c r="T5" s="47">
        <f t="shared" si="3"/>
        <v>0</v>
      </c>
      <c r="U5" s="47">
        <f t="shared" si="4"/>
        <v>0.680993128548528</v>
      </c>
      <c r="V5" s="47">
        <f t="shared" si="5"/>
        <v>0.40789150409857189</v>
      </c>
      <c r="W5" s="47">
        <f t="shared" si="6"/>
        <v>0</v>
      </c>
      <c r="X5" s="47">
        <f t="shared" si="7"/>
        <v>3.6942339488980499E-3</v>
      </c>
      <c r="Y5" s="47">
        <f t="shared" si="8"/>
        <v>0</v>
      </c>
      <c r="Z5" s="47">
        <f t="shared" si="9"/>
        <v>0.57522669960266126</v>
      </c>
      <c r="AA5" s="47">
        <f t="shared" si="10"/>
        <v>21.15693917999414</v>
      </c>
      <c r="AB5" s="47">
        <f t="shared" si="11"/>
        <v>77.175255253807222</v>
      </c>
      <c r="AC5" s="47">
        <f t="shared" si="12"/>
        <v>100</v>
      </c>
    </row>
    <row r="6" spans="2:29">
      <c r="B6" s="48" t="s">
        <v>30</v>
      </c>
      <c r="C6" s="47">
        <v>0</v>
      </c>
      <c r="D6" s="47">
        <v>0</v>
      </c>
      <c r="E6" s="47">
        <v>0</v>
      </c>
      <c r="F6" s="47">
        <v>0</v>
      </c>
      <c r="G6" s="47">
        <v>0</v>
      </c>
      <c r="H6" s="47">
        <v>0</v>
      </c>
      <c r="I6" s="47">
        <v>0</v>
      </c>
      <c r="J6" s="47">
        <v>0</v>
      </c>
      <c r="K6" s="47">
        <v>0</v>
      </c>
      <c r="L6" s="47">
        <v>0</v>
      </c>
      <c r="M6" s="47">
        <v>1.9E-2</v>
      </c>
      <c r="N6" s="47">
        <v>1.9E-2</v>
      </c>
      <c r="O6" s="50">
        <v>3.3812130670512661E-4</v>
      </c>
      <c r="Q6" s="48" t="s">
        <v>30</v>
      </c>
      <c r="R6" s="47">
        <f t="shared" si="1"/>
        <v>0</v>
      </c>
      <c r="S6" s="47">
        <f t="shared" si="2"/>
        <v>0</v>
      </c>
      <c r="T6" s="47">
        <f t="shared" si="3"/>
        <v>0</v>
      </c>
      <c r="U6" s="47">
        <f t="shared" si="4"/>
        <v>0</v>
      </c>
      <c r="V6" s="47">
        <f t="shared" si="5"/>
        <v>0</v>
      </c>
      <c r="W6" s="47">
        <f t="shared" si="6"/>
        <v>0</v>
      </c>
      <c r="X6" s="47">
        <f t="shared" si="7"/>
        <v>0</v>
      </c>
      <c r="Y6" s="47">
        <f t="shared" si="8"/>
        <v>0</v>
      </c>
      <c r="Z6" s="47">
        <f t="shared" si="9"/>
        <v>0</v>
      </c>
      <c r="AA6" s="47">
        <f t="shared" si="10"/>
        <v>0</v>
      </c>
      <c r="AB6" s="47">
        <f t="shared" si="11"/>
        <v>100</v>
      </c>
      <c r="AC6" s="47">
        <f t="shared" si="12"/>
        <v>100</v>
      </c>
    </row>
    <row r="7" spans="2:29">
      <c r="B7" s="4" t="s">
        <v>40</v>
      </c>
      <c r="C7" s="39">
        <v>18.589484300000002</v>
      </c>
      <c r="D7" s="39">
        <v>1.24E-3</v>
      </c>
      <c r="E7" s="39">
        <v>50.930123770000002</v>
      </c>
      <c r="F7" s="39">
        <v>17.937170949999999</v>
      </c>
      <c r="G7" s="39">
        <v>336.54156358</v>
      </c>
      <c r="H7" s="39">
        <v>27.49610998</v>
      </c>
      <c r="I7" s="39">
        <v>31.870915420000003</v>
      </c>
      <c r="J7" s="39">
        <v>84.162135700000007</v>
      </c>
      <c r="K7" s="39">
        <v>16.416601119999999</v>
      </c>
      <c r="L7" s="39">
        <v>26.697032699999998</v>
      </c>
      <c r="M7" s="39">
        <v>55.003783419999955</v>
      </c>
      <c r="N7" s="39">
        <v>665.64616094000007</v>
      </c>
      <c r="O7" s="46">
        <v>11.845744723172833</v>
      </c>
      <c r="Q7" s="4" t="s">
        <v>40</v>
      </c>
      <c r="R7" s="39">
        <f t="shared" si="1"/>
        <v>2.79269759082643</v>
      </c>
      <c r="S7" s="39">
        <f t="shared" si="2"/>
        <v>1.8628515760519364E-4</v>
      </c>
      <c r="T7" s="39">
        <f t="shared" si="3"/>
        <v>7.6512307526987646</v>
      </c>
      <c r="U7" s="39">
        <f t="shared" si="4"/>
        <v>2.6947005785581055</v>
      </c>
      <c r="V7" s="39">
        <f t="shared" si="5"/>
        <v>50.558627590482743</v>
      </c>
      <c r="W7" s="39">
        <f t="shared" si="6"/>
        <v>4.1307396622209982</v>
      </c>
      <c r="X7" s="39">
        <f t="shared" si="7"/>
        <v>4.7879665339004003</v>
      </c>
      <c r="Y7" s="39">
        <f t="shared" si="8"/>
        <v>12.643674768761448</v>
      </c>
      <c r="Z7" s="39">
        <f t="shared" si="9"/>
        <v>2.4662654249845146</v>
      </c>
      <c r="AA7" s="39">
        <f t="shared" si="10"/>
        <v>4.0106943097665386</v>
      </c>
      <c r="AB7" s="39">
        <f t="shared" si="11"/>
        <v>8.2632165026424431</v>
      </c>
      <c r="AC7" s="39">
        <f t="shared" si="12"/>
        <v>100</v>
      </c>
    </row>
    <row r="8" spans="2:29">
      <c r="B8" s="48" t="s">
        <v>36</v>
      </c>
      <c r="C8" s="47">
        <v>0.105587</v>
      </c>
      <c r="D8" s="47">
        <v>0</v>
      </c>
      <c r="E8" s="47">
        <v>0</v>
      </c>
      <c r="F8" s="47">
        <v>6.1732416100000007</v>
      </c>
      <c r="G8" s="47">
        <v>22.351420879999999</v>
      </c>
      <c r="H8" s="47">
        <v>0</v>
      </c>
      <c r="I8" s="47">
        <v>4.4818096000000001</v>
      </c>
      <c r="J8" s="47">
        <v>9.0354311999999997</v>
      </c>
      <c r="K8" s="47">
        <v>17.668095820000001</v>
      </c>
      <c r="L8" s="47">
        <v>11.099909419999999</v>
      </c>
      <c r="M8" s="47">
        <v>48.539993000000017</v>
      </c>
      <c r="N8" s="47">
        <v>119.45548853</v>
      </c>
      <c r="O8" s="50">
        <v>2.1258129407822559</v>
      </c>
      <c r="Q8" s="48" t="s">
        <v>36</v>
      </c>
      <c r="R8" s="47">
        <f t="shared" si="1"/>
        <v>8.8390245855872018E-2</v>
      </c>
      <c r="S8" s="47">
        <f t="shared" si="2"/>
        <v>0</v>
      </c>
      <c r="T8" s="47">
        <f t="shared" si="3"/>
        <v>0</v>
      </c>
      <c r="U8" s="47">
        <f t="shared" si="4"/>
        <v>5.1678174740791887</v>
      </c>
      <c r="V8" s="47">
        <f t="shared" si="5"/>
        <v>18.711087414277053</v>
      </c>
      <c r="W8" s="47">
        <f t="shared" si="6"/>
        <v>0</v>
      </c>
      <c r="X8" s="47">
        <f t="shared" si="7"/>
        <v>3.7518657829392579</v>
      </c>
      <c r="Y8" s="47">
        <f t="shared" si="8"/>
        <v>7.5638476818340958</v>
      </c>
      <c r="Z8" s="47">
        <f t="shared" si="9"/>
        <v>14.790526611561127</v>
      </c>
      <c r="AA8" s="47">
        <f t="shared" si="10"/>
        <v>9.292088255293832</v>
      </c>
      <c r="AB8" s="47">
        <f t="shared" si="11"/>
        <v>40.634376534159586</v>
      </c>
      <c r="AC8" s="47">
        <f t="shared" si="12"/>
        <v>100</v>
      </c>
    </row>
    <row r="9" spans="2:29">
      <c r="B9" s="48" t="s">
        <v>35</v>
      </c>
      <c r="C9" s="47">
        <v>0</v>
      </c>
      <c r="D9" s="47">
        <v>0</v>
      </c>
      <c r="E9" s="47">
        <v>0</v>
      </c>
      <c r="F9" s="47">
        <v>4.9612558600000005</v>
      </c>
      <c r="G9" s="47">
        <v>3.4757417400000001</v>
      </c>
      <c r="H9" s="47">
        <v>0</v>
      </c>
      <c r="I9" s="47">
        <v>1.93125948</v>
      </c>
      <c r="J9" s="47">
        <v>13.979375210000001</v>
      </c>
      <c r="K9" s="47">
        <v>0.32600000000000001</v>
      </c>
      <c r="L9" s="47">
        <v>7.0598162699999998</v>
      </c>
      <c r="M9" s="47">
        <v>12.133335479999996</v>
      </c>
      <c r="N9" s="47">
        <v>43.866784039999999</v>
      </c>
      <c r="O9" s="50">
        <v>0.78064707055559968</v>
      </c>
      <c r="Q9" s="48" t="s">
        <v>35</v>
      </c>
      <c r="R9" s="47">
        <f t="shared" si="1"/>
        <v>0</v>
      </c>
      <c r="S9" s="47">
        <f t="shared" si="2"/>
        <v>0</v>
      </c>
      <c r="T9" s="47">
        <f t="shared" si="3"/>
        <v>0</v>
      </c>
      <c r="U9" s="47">
        <f t="shared" si="4"/>
        <v>11.309823522681924</v>
      </c>
      <c r="V9" s="47">
        <f t="shared" si="5"/>
        <v>7.9234022189332123</v>
      </c>
      <c r="W9" s="47">
        <f t="shared" si="6"/>
        <v>0</v>
      </c>
      <c r="X9" s="47">
        <f t="shared" si="7"/>
        <v>4.4025554238007922</v>
      </c>
      <c r="Y9" s="47">
        <f t="shared" si="8"/>
        <v>31.867791350405088</v>
      </c>
      <c r="Z9" s="47">
        <f t="shared" si="9"/>
        <v>0.74315910576607669</v>
      </c>
      <c r="AA9" s="47">
        <f t="shared" si="10"/>
        <v>16.093763024803675</v>
      </c>
      <c r="AB9" s="47">
        <f t="shared" si="11"/>
        <v>27.659505353609219</v>
      </c>
      <c r="AC9" s="47">
        <f t="shared" si="12"/>
        <v>100</v>
      </c>
    </row>
    <row r="10" spans="2:29">
      <c r="B10" s="4" t="s">
        <v>85</v>
      </c>
      <c r="C10" s="39">
        <v>0</v>
      </c>
      <c r="D10" s="39">
        <v>0</v>
      </c>
      <c r="E10" s="39">
        <v>0</v>
      </c>
      <c r="F10" s="39">
        <v>2.1341840000003578E-2</v>
      </c>
      <c r="G10" s="39">
        <v>0.60110324999999998</v>
      </c>
      <c r="H10" s="39">
        <v>0</v>
      </c>
      <c r="I10" s="39">
        <v>2.1983342299999968</v>
      </c>
      <c r="J10" s="39">
        <v>0</v>
      </c>
      <c r="K10" s="39">
        <v>9.2859200000017881E-3</v>
      </c>
      <c r="L10" s="39">
        <v>1.7282829699999989</v>
      </c>
      <c r="M10" s="39">
        <v>13.653550370000042</v>
      </c>
      <c r="N10" s="39">
        <v>18.211898580000042</v>
      </c>
      <c r="O10" s="46">
        <v>0.32409636555004501</v>
      </c>
      <c r="Q10" s="4" t="s">
        <v>85</v>
      </c>
      <c r="R10" s="39">
        <f t="shared" si="1"/>
        <v>0</v>
      </c>
      <c r="S10" s="39">
        <f t="shared" si="2"/>
        <v>0</v>
      </c>
      <c r="T10" s="39">
        <f t="shared" si="3"/>
        <v>0</v>
      </c>
      <c r="U10" s="39">
        <f t="shared" si="4"/>
        <v>0.11718624451072211</v>
      </c>
      <c r="V10" s="39">
        <f t="shared" si="5"/>
        <v>3.3006072780359101</v>
      </c>
      <c r="W10" s="39">
        <f t="shared" si="6"/>
        <v>0</v>
      </c>
      <c r="X10" s="39">
        <f t="shared" si="7"/>
        <v>12.070867956700381</v>
      </c>
      <c r="Y10" s="39">
        <f t="shared" si="8"/>
        <v>0</v>
      </c>
      <c r="Z10" s="39">
        <f t="shared" si="9"/>
        <v>5.098820399867264E-2</v>
      </c>
      <c r="AA10" s="39">
        <f t="shared" si="10"/>
        <v>9.4898561092250215</v>
      </c>
      <c r="AB10" s="39">
        <f t="shared" si="11"/>
        <v>74.970494207529299</v>
      </c>
      <c r="AC10" s="39">
        <f t="shared" si="12"/>
        <v>100</v>
      </c>
    </row>
    <row r="11" spans="2:29">
      <c r="B11" s="4" t="s">
        <v>41</v>
      </c>
      <c r="C11" s="39">
        <v>18.695071300000002</v>
      </c>
      <c r="D11" s="39">
        <v>1.24E-3</v>
      </c>
      <c r="E11" s="39">
        <v>50.930123770000002</v>
      </c>
      <c r="F11" s="39">
        <v>29.093010260000003</v>
      </c>
      <c r="G11" s="39">
        <v>362.96982944999996</v>
      </c>
      <c r="H11" s="39">
        <v>27.49610998</v>
      </c>
      <c r="I11" s="39">
        <v>40.482318729999996</v>
      </c>
      <c r="J11" s="39">
        <v>107.17694211</v>
      </c>
      <c r="K11" s="39">
        <v>34.419982859999998</v>
      </c>
      <c r="L11" s="39">
        <v>46.585041359999998</v>
      </c>
      <c r="M11" s="39">
        <v>129.33066226999998</v>
      </c>
      <c r="N11" s="39">
        <v>847.18033208999998</v>
      </c>
      <c r="O11" s="46">
        <v>15.076301100060732</v>
      </c>
      <c r="Q11" s="4" t="s">
        <v>41</v>
      </c>
      <c r="R11" s="39">
        <f t="shared" si="1"/>
        <v>2.2067404768332062</v>
      </c>
      <c r="S11" s="39">
        <f t="shared" si="2"/>
        <v>1.4636789276503988E-4</v>
      </c>
      <c r="T11" s="39">
        <f t="shared" si="3"/>
        <v>6.0117216890948146</v>
      </c>
      <c r="U11" s="39">
        <f t="shared" si="4"/>
        <v>3.4340988757644242</v>
      </c>
      <c r="V11" s="39">
        <f t="shared" si="5"/>
        <v>42.844458930550331</v>
      </c>
      <c r="W11" s="39">
        <f t="shared" si="6"/>
        <v>3.2456029653293408</v>
      </c>
      <c r="X11" s="39">
        <f t="shared" si="7"/>
        <v>4.778477166736133</v>
      </c>
      <c r="Y11" s="39">
        <f t="shared" si="8"/>
        <v>12.651018685194652</v>
      </c>
      <c r="Z11" s="39">
        <f t="shared" si="9"/>
        <v>4.0628873872798312</v>
      </c>
      <c r="AA11" s="39">
        <f t="shared" si="10"/>
        <v>5.4988341437382484</v>
      </c>
      <c r="AB11" s="39">
        <f t="shared" si="11"/>
        <v>15.266013311586249</v>
      </c>
      <c r="AC11" s="39">
        <f t="shared" si="12"/>
        <v>100</v>
      </c>
    </row>
    <row r="12" spans="2:29">
      <c r="B12" s="4" t="s">
        <v>87</v>
      </c>
      <c r="C12" s="39">
        <v>0</v>
      </c>
      <c r="D12" s="39">
        <v>0</v>
      </c>
      <c r="E12" s="39">
        <v>0</v>
      </c>
      <c r="F12" s="39">
        <v>0</v>
      </c>
      <c r="G12" s="39">
        <v>1.7337499999999999E-2</v>
      </c>
      <c r="H12" s="39">
        <v>0</v>
      </c>
      <c r="I12" s="39">
        <v>0</v>
      </c>
      <c r="J12" s="39">
        <v>0</v>
      </c>
      <c r="K12" s="39">
        <v>2.9999999999999997E-4</v>
      </c>
      <c r="L12" s="39">
        <v>0</v>
      </c>
      <c r="M12" s="39">
        <v>1.8203339999914168E-2</v>
      </c>
      <c r="N12" s="39">
        <v>3.5840839999914172E-2</v>
      </c>
      <c r="O12" s="46">
        <v>6.3781850811475531E-4</v>
      </c>
      <c r="Q12" s="4" t="s">
        <v>87</v>
      </c>
      <c r="R12" s="39">
        <f t="shared" si="1"/>
        <v>0</v>
      </c>
      <c r="S12" s="39">
        <f t="shared" si="2"/>
        <v>0</v>
      </c>
      <c r="T12" s="39">
        <f t="shared" si="3"/>
        <v>0</v>
      </c>
      <c r="U12" s="39">
        <f t="shared" si="4"/>
        <v>0</v>
      </c>
      <c r="V12" s="39">
        <f t="shared" si="5"/>
        <v>48.373587226308082</v>
      </c>
      <c r="W12" s="39">
        <f t="shared" si="6"/>
        <v>0</v>
      </c>
      <c r="X12" s="39">
        <f t="shared" si="7"/>
        <v>0</v>
      </c>
      <c r="Y12" s="39">
        <f t="shared" si="8"/>
        <v>0</v>
      </c>
      <c r="Z12" s="39">
        <f t="shared" si="9"/>
        <v>0.83703395344729203</v>
      </c>
      <c r="AA12" s="39">
        <f t="shared" si="10"/>
        <v>0</v>
      </c>
      <c r="AB12" s="39">
        <f t="shared" si="11"/>
        <v>50.789378820244615</v>
      </c>
      <c r="AC12" s="39">
        <f t="shared" si="12"/>
        <v>100</v>
      </c>
    </row>
    <row r="13" spans="2:29">
      <c r="B13" s="4" t="s">
        <v>37</v>
      </c>
      <c r="C13" s="39">
        <v>18.695071300000002</v>
      </c>
      <c r="D13" s="39">
        <v>1.24E-3</v>
      </c>
      <c r="E13" s="39">
        <v>50.930123770000002</v>
      </c>
      <c r="F13" s="39">
        <v>29.093010260000003</v>
      </c>
      <c r="G13" s="39">
        <v>362.98716694999996</v>
      </c>
      <c r="H13" s="39">
        <v>27.49610998</v>
      </c>
      <c r="I13" s="39">
        <v>40.482318729999996</v>
      </c>
      <c r="J13" s="39">
        <v>107.17694211</v>
      </c>
      <c r="K13" s="39">
        <v>34.42028286</v>
      </c>
      <c r="L13" s="39">
        <v>46.585041359999998</v>
      </c>
      <c r="M13" s="39">
        <v>129.3488656099999</v>
      </c>
      <c r="N13" s="39">
        <v>847.21617292999997</v>
      </c>
      <c r="O13" s="46">
        <v>15.07693891856885</v>
      </c>
      <c r="Q13" s="4" t="s">
        <v>37</v>
      </c>
      <c r="R13" s="39">
        <f t="shared" si="1"/>
        <v>2.2066471223448492</v>
      </c>
      <c r="S13" s="39">
        <f t="shared" si="2"/>
        <v>1.4636170078193884E-4</v>
      </c>
      <c r="T13" s="39">
        <f t="shared" si="3"/>
        <v>6.0114673677514929</v>
      </c>
      <c r="U13" s="39">
        <f t="shared" si="4"/>
        <v>3.4339535988064487</v>
      </c>
      <c r="V13" s="39">
        <f t="shared" si="5"/>
        <v>42.844692836144816</v>
      </c>
      <c r="W13" s="39">
        <f t="shared" si="6"/>
        <v>3.2454656625484213</v>
      </c>
      <c r="X13" s="39">
        <f t="shared" si="7"/>
        <v>4.7782750168704338</v>
      </c>
      <c r="Y13" s="39">
        <f t="shared" si="8"/>
        <v>12.650483493408871</v>
      </c>
      <c r="Z13" s="39">
        <f t="shared" si="9"/>
        <v>4.0627509199879173</v>
      </c>
      <c r="AA13" s="39">
        <f t="shared" si="10"/>
        <v>5.4986015197149714</v>
      </c>
      <c r="AB13" s="39">
        <f t="shared" si="11"/>
        <v>15.267516100720988</v>
      </c>
      <c r="AC13" s="39">
        <f t="shared" si="12"/>
        <v>100</v>
      </c>
    </row>
    <row r="14" spans="2:29">
      <c r="B14" s="48" t="s">
        <v>27</v>
      </c>
      <c r="C14" s="47">
        <v>0</v>
      </c>
      <c r="D14" s="47">
        <v>0</v>
      </c>
      <c r="E14" s="47">
        <v>2275.1029610700002</v>
      </c>
      <c r="F14" s="47">
        <v>1.8909583400000001</v>
      </c>
      <c r="G14" s="47">
        <v>7.10935439</v>
      </c>
      <c r="H14" s="47">
        <v>0</v>
      </c>
      <c r="I14" s="47">
        <v>1.0283E-4</v>
      </c>
      <c r="J14" s="47">
        <v>0</v>
      </c>
      <c r="K14" s="47">
        <v>1.1656999999999999E-4</v>
      </c>
      <c r="L14" s="47">
        <v>0</v>
      </c>
      <c r="M14" s="47">
        <v>2.0538999986648561E-4</v>
      </c>
      <c r="N14" s="47">
        <v>2284.10369859</v>
      </c>
      <c r="O14" s="50">
        <v>40.647585643013869</v>
      </c>
      <c r="Q14" s="48" t="s">
        <v>27</v>
      </c>
      <c r="R14" s="47">
        <f t="shared" si="1"/>
        <v>0</v>
      </c>
      <c r="S14" s="47">
        <f t="shared" si="2"/>
        <v>0</v>
      </c>
      <c r="T14" s="47">
        <f t="shared" si="3"/>
        <v>99.605940066313266</v>
      </c>
      <c r="U14" s="47">
        <f t="shared" si="4"/>
        <v>8.2787762270483053E-2</v>
      </c>
      <c r="V14" s="47">
        <f t="shared" si="5"/>
        <v>0.31125357374924245</v>
      </c>
      <c r="W14" s="47">
        <f t="shared" si="6"/>
        <v>0</v>
      </c>
      <c r="X14" s="47">
        <f t="shared" si="7"/>
        <v>4.5019847419133369E-6</v>
      </c>
      <c r="Y14" s="47">
        <f t="shared" si="8"/>
        <v>0</v>
      </c>
      <c r="Z14" s="47">
        <f t="shared" si="9"/>
        <v>5.1035336124169764E-6</v>
      </c>
      <c r="AA14" s="47">
        <f t="shared" si="10"/>
        <v>0</v>
      </c>
      <c r="AB14" s="47">
        <f t="shared" si="11"/>
        <v>8.9921486486482607E-6</v>
      </c>
      <c r="AC14" s="47">
        <f t="shared" si="12"/>
        <v>100</v>
      </c>
    </row>
    <row r="15" spans="2:29">
      <c r="B15" s="48" t="s">
        <v>94</v>
      </c>
      <c r="C15" s="47">
        <v>0</v>
      </c>
      <c r="D15" s="47">
        <v>0</v>
      </c>
      <c r="E15" s="47">
        <v>859.02946286999997</v>
      </c>
      <c r="F15" s="47">
        <v>0</v>
      </c>
      <c r="G15" s="47">
        <v>0</v>
      </c>
      <c r="H15" s="47">
        <v>0</v>
      </c>
      <c r="I15" s="47">
        <v>0</v>
      </c>
      <c r="J15" s="47">
        <v>0</v>
      </c>
      <c r="K15" s="47">
        <v>0</v>
      </c>
      <c r="L15" s="47">
        <v>0</v>
      </c>
      <c r="M15" s="47">
        <v>5.3206272799999716</v>
      </c>
      <c r="N15" s="47">
        <v>864.35009015000003</v>
      </c>
      <c r="O15" s="50">
        <v>15.381851680642738</v>
      </c>
      <c r="Q15" s="48" t="s">
        <v>94</v>
      </c>
      <c r="R15" s="47">
        <f t="shared" si="1"/>
        <v>0</v>
      </c>
      <c r="S15" s="47">
        <f t="shared" si="2"/>
        <v>0</v>
      </c>
      <c r="T15" s="47">
        <f t="shared" si="3"/>
        <v>99.384436082018951</v>
      </c>
      <c r="U15" s="47">
        <f t="shared" si="4"/>
        <v>0</v>
      </c>
      <c r="V15" s="47">
        <f t="shared" si="5"/>
        <v>0</v>
      </c>
      <c r="W15" s="47">
        <f t="shared" si="6"/>
        <v>0</v>
      </c>
      <c r="X15" s="47">
        <f t="shared" si="7"/>
        <v>0</v>
      </c>
      <c r="Y15" s="47">
        <f t="shared" si="8"/>
        <v>0</v>
      </c>
      <c r="Z15" s="47">
        <f t="shared" si="9"/>
        <v>0</v>
      </c>
      <c r="AA15" s="47">
        <f t="shared" si="10"/>
        <v>0</v>
      </c>
      <c r="AB15" s="47">
        <f t="shared" si="11"/>
        <v>0.61556391798103771</v>
      </c>
      <c r="AC15" s="47">
        <f t="shared" si="12"/>
        <v>100</v>
      </c>
    </row>
    <row r="16" spans="2:29">
      <c r="B16" s="48" t="s">
        <v>23</v>
      </c>
      <c r="C16" s="47">
        <v>0</v>
      </c>
      <c r="D16" s="47">
        <v>513.52310674</v>
      </c>
      <c r="E16" s="47">
        <v>0</v>
      </c>
      <c r="F16" s="47">
        <v>0</v>
      </c>
      <c r="G16" s="47">
        <v>1.636251E-2</v>
      </c>
      <c r="H16" s="47">
        <v>0</v>
      </c>
      <c r="I16" s="47">
        <v>4.5710000000000001E-5</v>
      </c>
      <c r="J16" s="47">
        <v>0</v>
      </c>
      <c r="K16" s="47">
        <v>2.8418999999999997E-4</v>
      </c>
      <c r="L16" s="47">
        <v>0</v>
      </c>
      <c r="M16" s="47">
        <v>8.6799700000286095E-3</v>
      </c>
      <c r="N16" s="47">
        <v>513.54847912000002</v>
      </c>
      <c r="O16" s="50">
        <v>9.1390359377097283</v>
      </c>
      <c r="Q16" s="48" t="s">
        <v>23</v>
      </c>
      <c r="R16" s="47">
        <f t="shared" si="1"/>
        <v>0</v>
      </c>
      <c r="S16" s="47">
        <f t="shared" si="2"/>
        <v>99.995059399252142</v>
      </c>
      <c r="T16" s="47">
        <f t="shared" si="3"/>
        <v>0</v>
      </c>
      <c r="U16" s="47">
        <f t="shared" si="4"/>
        <v>0</v>
      </c>
      <c r="V16" s="47">
        <f t="shared" si="5"/>
        <v>3.1861665773089748E-3</v>
      </c>
      <c r="W16" s="47">
        <f t="shared" si="6"/>
        <v>0</v>
      </c>
      <c r="X16" s="47">
        <f t="shared" si="7"/>
        <v>8.900814987969036E-6</v>
      </c>
      <c r="Y16" s="47">
        <f t="shared" si="8"/>
        <v>0</v>
      </c>
      <c r="Z16" s="47">
        <f t="shared" si="9"/>
        <v>5.5338495108967846E-5</v>
      </c>
      <c r="AA16" s="47">
        <f t="shared" si="10"/>
        <v>0</v>
      </c>
      <c r="AB16" s="47">
        <f t="shared" si="11"/>
        <v>1.6901948604545229E-3</v>
      </c>
      <c r="AC16" s="47">
        <f t="shared" si="12"/>
        <v>100</v>
      </c>
    </row>
    <row r="17" spans="2:29">
      <c r="B17" s="48" t="s">
        <v>26</v>
      </c>
      <c r="C17" s="47">
        <v>0</v>
      </c>
      <c r="D17" s="47">
        <v>0</v>
      </c>
      <c r="E17" s="47">
        <v>56.634598029999999</v>
      </c>
      <c r="F17" s="47">
        <v>0</v>
      </c>
      <c r="G17" s="47">
        <v>0</v>
      </c>
      <c r="H17" s="47">
        <v>0</v>
      </c>
      <c r="I17" s="47">
        <v>0</v>
      </c>
      <c r="J17" s="47">
        <v>0</v>
      </c>
      <c r="K17" s="47">
        <v>3.8000000000000002E-4</v>
      </c>
      <c r="L17" s="47">
        <v>0</v>
      </c>
      <c r="M17" s="47">
        <v>1.1994999999552965E-4</v>
      </c>
      <c r="N17" s="47">
        <v>56.635097979999998</v>
      </c>
      <c r="O17" s="50">
        <v>1.0078701754931829</v>
      </c>
      <c r="Q17" s="48" t="s">
        <v>26</v>
      </c>
      <c r="R17" s="47">
        <f t="shared" si="1"/>
        <v>0</v>
      </c>
      <c r="S17" s="47">
        <f t="shared" si="2"/>
        <v>0</v>
      </c>
      <c r="T17" s="47">
        <f t="shared" si="3"/>
        <v>99.999117243515371</v>
      </c>
      <c r="U17" s="47">
        <f t="shared" si="4"/>
        <v>0</v>
      </c>
      <c r="V17" s="47">
        <f t="shared" si="5"/>
        <v>0</v>
      </c>
      <c r="W17" s="47">
        <f t="shared" si="6"/>
        <v>0</v>
      </c>
      <c r="X17" s="47">
        <f t="shared" si="7"/>
        <v>0</v>
      </c>
      <c r="Y17" s="47">
        <f t="shared" si="8"/>
        <v>0</v>
      </c>
      <c r="Z17" s="47">
        <f t="shared" si="9"/>
        <v>6.7096202452795691E-4</v>
      </c>
      <c r="AA17" s="47">
        <f t="shared" si="10"/>
        <v>0</v>
      </c>
      <c r="AB17" s="47">
        <f t="shared" si="11"/>
        <v>2.1179446010297101E-4</v>
      </c>
      <c r="AC17" s="47">
        <f t="shared" si="12"/>
        <v>100</v>
      </c>
    </row>
    <row r="18" spans="2:29">
      <c r="B18" s="48" t="s">
        <v>93</v>
      </c>
      <c r="C18" s="47">
        <v>0</v>
      </c>
      <c r="D18" s="47">
        <v>0</v>
      </c>
      <c r="E18" s="47">
        <v>37.603890979999996</v>
      </c>
      <c r="F18" s="47">
        <v>0</v>
      </c>
      <c r="G18" s="47">
        <v>0</v>
      </c>
      <c r="H18" s="47">
        <v>0</v>
      </c>
      <c r="I18" s="47">
        <v>0</v>
      </c>
      <c r="J18" s="47">
        <v>0</v>
      </c>
      <c r="K18" s="47">
        <v>0</v>
      </c>
      <c r="L18" s="47">
        <v>0</v>
      </c>
      <c r="M18" s="47">
        <v>0</v>
      </c>
      <c r="N18" s="47">
        <v>37.603890979999996</v>
      </c>
      <c r="O18" s="50">
        <v>0.66919351343972233</v>
      </c>
      <c r="Q18" s="48" t="s">
        <v>93</v>
      </c>
      <c r="R18" s="47">
        <f t="shared" si="1"/>
        <v>0</v>
      </c>
      <c r="S18" s="47">
        <f t="shared" si="2"/>
        <v>0</v>
      </c>
      <c r="T18" s="47">
        <f t="shared" si="3"/>
        <v>100</v>
      </c>
      <c r="U18" s="47">
        <f t="shared" si="4"/>
        <v>0</v>
      </c>
      <c r="V18" s="47">
        <f t="shared" si="5"/>
        <v>0</v>
      </c>
      <c r="W18" s="47">
        <f t="shared" si="6"/>
        <v>0</v>
      </c>
      <c r="X18" s="47">
        <f t="shared" si="7"/>
        <v>0</v>
      </c>
      <c r="Y18" s="47">
        <f t="shared" si="8"/>
        <v>0</v>
      </c>
      <c r="Z18" s="47">
        <f t="shared" si="9"/>
        <v>0</v>
      </c>
      <c r="AA18" s="47">
        <f t="shared" si="10"/>
        <v>0</v>
      </c>
      <c r="AB18" s="47">
        <f t="shared" si="11"/>
        <v>0</v>
      </c>
      <c r="AC18" s="47">
        <f t="shared" si="12"/>
        <v>100</v>
      </c>
    </row>
    <row r="19" spans="2:29">
      <c r="B19" s="4" t="s">
        <v>86</v>
      </c>
      <c r="C19" s="39">
        <v>0</v>
      </c>
      <c r="D19" s="39">
        <v>0</v>
      </c>
      <c r="E19" s="39">
        <v>4.8744586599998474</v>
      </c>
      <c r="F19" s="39">
        <v>0</v>
      </c>
      <c r="G19" s="39">
        <v>5.1746400000005962E-3</v>
      </c>
      <c r="H19" s="39">
        <v>0</v>
      </c>
      <c r="I19" s="39">
        <v>0</v>
      </c>
      <c r="J19" s="39">
        <v>0</v>
      </c>
      <c r="K19" s="39">
        <v>0</v>
      </c>
      <c r="L19" s="39">
        <v>0</v>
      </c>
      <c r="M19" s="39">
        <v>1.7073605500000566</v>
      </c>
      <c r="N19" s="39">
        <v>6.5869938499999048</v>
      </c>
      <c r="O19" s="46">
        <v>0.1172212088326632</v>
      </c>
      <c r="Q19" s="4" t="s">
        <v>86</v>
      </c>
      <c r="R19" s="39">
        <f t="shared" si="1"/>
        <v>0</v>
      </c>
      <c r="S19" s="39">
        <f t="shared" si="2"/>
        <v>0</v>
      </c>
      <c r="T19" s="39">
        <f t="shared" si="3"/>
        <v>74.001263262146779</v>
      </c>
      <c r="U19" s="39">
        <f t="shared" si="4"/>
        <v>0</v>
      </c>
      <c r="V19" s="39">
        <f t="shared" si="5"/>
        <v>7.8558445898665452E-2</v>
      </c>
      <c r="W19" s="39">
        <f t="shared" si="6"/>
        <v>0</v>
      </c>
      <c r="X19" s="39">
        <f t="shared" si="7"/>
        <v>0</v>
      </c>
      <c r="Y19" s="39">
        <f t="shared" si="8"/>
        <v>0</v>
      </c>
      <c r="Z19" s="39">
        <f t="shared" si="9"/>
        <v>0</v>
      </c>
      <c r="AA19" s="39">
        <f t="shared" si="10"/>
        <v>0</v>
      </c>
      <c r="AB19" s="39">
        <f t="shared" si="11"/>
        <v>25.920178291954549</v>
      </c>
      <c r="AC19" s="39">
        <f t="shared" si="12"/>
        <v>100</v>
      </c>
    </row>
    <row r="20" spans="2:29">
      <c r="B20" s="4" t="s">
        <v>38</v>
      </c>
      <c r="C20" s="39">
        <v>0</v>
      </c>
      <c r="D20" s="39">
        <v>513.52310674</v>
      </c>
      <c r="E20" s="39">
        <v>3233.2453716100003</v>
      </c>
      <c r="F20" s="39">
        <v>1.8909583400000001</v>
      </c>
      <c r="G20" s="39">
        <v>7.1308915400000004</v>
      </c>
      <c r="H20" s="39">
        <v>0</v>
      </c>
      <c r="I20" s="39">
        <v>1.4853999999999998E-4</v>
      </c>
      <c r="J20" s="39">
        <v>0</v>
      </c>
      <c r="K20" s="39">
        <v>7.8076000000000003E-4</v>
      </c>
      <c r="L20" s="39">
        <v>0</v>
      </c>
      <c r="M20" s="39">
        <v>7.0369931399993897</v>
      </c>
      <c r="N20" s="39">
        <v>3762.8282506700002</v>
      </c>
      <c r="O20" s="46">
        <v>66.962758159131909</v>
      </c>
      <c r="Q20" s="4" t="s">
        <v>38</v>
      </c>
      <c r="R20" s="39">
        <f t="shared" si="1"/>
        <v>0</v>
      </c>
      <c r="S20" s="39">
        <f t="shared" si="2"/>
        <v>13.64726403998278</v>
      </c>
      <c r="T20" s="39">
        <f t="shared" si="3"/>
        <v>85.925935392727439</v>
      </c>
      <c r="U20" s="39">
        <f t="shared" si="4"/>
        <v>5.0253644706300386E-2</v>
      </c>
      <c r="V20" s="39">
        <f t="shared" si="5"/>
        <v>0.18950882328286683</v>
      </c>
      <c r="W20" s="39">
        <f t="shared" si="6"/>
        <v>0</v>
      </c>
      <c r="X20" s="39">
        <f t="shared" si="7"/>
        <v>3.9475625807144218E-6</v>
      </c>
      <c r="Y20" s="39">
        <f t="shared" si="8"/>
        <v>0</v>
      </c>
      <c r="Z20" s="39">
        <f t="shared" si="9"/>
        <v>2.0749286121708578E-5</v>
      </c>
      <c r="AA20" s="39">
        <f t="shared" si="10"/>
        <v>0</v>
      </c>
      <c r="AB20" s="39">
        <f t="shared" si="11"/>
        <v>0.18701340245190301</v>
      </c>
      <c r="AC20" s="39">
        <f t="shared" si="12"/>
        <v>100</v>
      </c>
    </row>
    <row r="21" spans="2:29">
      <c r="B21" s="48" t="s">
        <v>20</v>
      </c>
      <c r="C21" s="47">
        <v>0</v>
      </c>
      <c r="D21" s="47">
        <v>0</v>
      </c>
      <c r="E21" s="47">
        <v>568.12056007000001</v>
      </c>
      <c r="F21" s="47">
        <v>0</v>
      </c>
      <c r="G21" s="47">
        <v>5.7397949999999996E-2</v>
      </c>
      <c r="H21" s="47">
        <v>0</v>
      </c>
      <c r="I21" s="47">
        <v>0</v>
      </c>
      <c r="J21" s="47">
        <v>0</v>
      </c>
      <c r="K21" s="47">
        <v>0</v>
      </c>
      <c r="L21" s="47">
        <v>0</v>
      </c>
      <c r="M21" s="47">
        <v>0</v>
      </c>
      <c r="N21" s="47">
        <v>568.17795802000001</v>
      </c>
      <c r="O21" s="50">
        <v>10.111214400356474</v>
      </c>
      <c r="Q21" s="48" t="s">
        <v>20</v>
      </c>
      <c r="R21" s="47">
        <f t="shared" si="1"/>
        <v>0</v>
      </c>
      <c r="S21" s="47">
        <f t="shared" si="2"/>
        <v>0</v>
      </c>
      <c r="T21" s="47">
        <f t="shared" si="3"/>
        <v>99.989897892167448</v>
      </c>
      <c r="U21" s="47">
        <f t="shared" si="4"/>
        <v>0</v>
      </c>
      <c r="V21" s="47">
        <f t="shared" si="5"/>
        <v>1.0102107832556851E-2</v>
      </c>
      <c r="W21" s="47">
        <f t="shared" si="6"/>
        <v>0</v>
      </c>
      <c r="X21" s="47">
        <f t="shared" si="7"/>
        <v>0</v>
      </c>
      <c r="Y21" s="47">
        <f t="shared" si="8"/>
        <v>0</v>
      </c>
      <c r="Z21" s="47">
        <f t="shared" si="9"/>
        <v>0</v>
      </c>
      <c r="AA21" s="47">
        <f t="shared" si="10"/>
        <v>0</v>
      </c>
      <c r="AB21" s="47">
        <f t="shared" si="11"/>
        <v>0</v>
      </c>
      <c r="AC21" s="47">
        <f t="shared" si="12"/>
        <v>100</v>
      </c>
    </row>
    <row r="22" spans="2:29">
      <c r="B22" s="4" t="s">
        <v>88</v>
      </c>
      <c r="C22" s="39">
        <v>0</v>
      </c>
      <c r="D22" s="39">
        <v>0</v>
      </c>
      <c r="E22" s="39">
        <v>0</v>
      </c>
      <c r="F22" s="39">
        <v>1.5318999999999999E-4</v>
      </c>
      <c r="G22" s="39">
        <v>0.46510545999999997</v>
      </c>
      <c r="H22" s="39">
        <v>0</v>
      </c>
      <c r="I22" s="39">
        <v>2.6999000000000001E-4</v>
      </c>
      <c r="J22" s="39">
        <v>2.4227000000000002E-4</v>
      </c>
      <c r="K22" s="39">
        <v>5.8804899999999995E-3</v>
      </c>
      <c r="L22" s="39">
        <v>6.4267500000000002E-3</v>
      </c>
      <c r="M22" s="39">
        <v>0.12704648999998572</v>
      </c>
      <c r="N22" s="39">
        <v>0.60512463999998567</v>
      </c>
      <c r="O22" s="46">
        <v>1.0768712315592868E-2</v>
      </c>
      <c r="Q22" s="4" t="s">
        <v>88</v>
      </c>
      <c r="R22" s="39">
        <f t="shared" si="1"/>
        <v>0</v>
      </c>
      <c r="S22" s="39">
        <f t="shared" si="2"/>
        <v>0</v>
      </c>
      <c r="T22" s="39">
        <f t="shared" si="3"/>
        <v>0</v>
      </c>
      <c r="U22" s="39">
        <f t="shared" si="4"/>
        <v>2.5315445756762377E-2</v>
      </c>
      <c r="V22" s="39">
        <f t="shared" si="5"/>
        <v>76.861100879979205</v>
      </c>
      <c r="W22" s="39">
        <f t="shared" si="6"/>
        <v>0</v>
      </c>
      <c r="X22" s="39">
        <f t="shared" si="7"/>
        <v>4.4617254389113355E-2</v>
      </c>
      <c r="Y22" s="39">
        <f t="shared" si="8"/>
        <v>4.0036379943147869E-2</v>
      </c>
      <c r="Z22" s="39">
        <f t="shared" si="9"/>
        <v>0.97178161510662309</v>
      </c>
      <c r="AA22" s="39">
        <f t="shared" si="10"/>
        <v>1.0620539266092606</v>
      </c>
      <c r="AB22" s="39">
        <f t="shared" si="11"/>
        <v>20.995094498215895</v>
      </c>
      <c r="AC22" s="39">
        <f t="shared" si="12"/>
        <v>100</v>
      </c>
    </row>
    <row r="23" spans="2:29">
      <c r="B23" s="4" t="s">
        <v>39</v>
      </c>
      <c r="C23" s="39">
        <v>0</v>
      </c>
      <c r="D23" s="39">
        <v>0</v>
      </c>
      <c r="E23" s="39">
        <v>568.12056007000001</v>
      </c>
      <c r="F23" s="39">
        <v>1.5318999999999999E-4</v>
      </c>
      <c r="G23" s="39">
        <v>0.52250341</v>
      </c>
      <c r="H23" s="39">
        <v>0</v>
      </c>
      <c r="I23" s="39">
        <v>2.6999000000000001E-4</v>
      </c>
      <c r="J23" s="39">
        <v>2.4227000000000002E-4</v>
      </c>
      <c r="K23" s="39">
        <v>5.8804899999999995E-3</v>
      </c>
      <c r="L23" s="39">
        <v>6.4267500000000002E-3</v>
      </c>
      <c r="M23" s="39">
        <v>0.12704648999989032</v>
      </c>
      <c r="N23" s="39">
        <v>568.78308265999999</v>
      </c>
      <c r="O23" s="46">
        <v>10.121983112672066</v>
      </c>
      <c r="Q23" s="4" t="s">
        <v>39</v>
      </c>
      <c r="R23" s="39">
        <f t="shared" si="1"/>
        <v>0</v>
      </c>
      <c r="S23" s="39">
        <f t="shared" si="2"/>
        <v>0</v>
      </c>
      <c r="T23" s="39">
        <f t="shared" si="3"/>
        <v>99.883519287018601</v>
      </c>
      <c r="U23" s="39">
        <f t="shared" si="4"/>
        <v>2.6932938877785154E-5</v>
      </c>
      <c r="V23" s="39">
        <f t="shared" si="5"/>
        <v>9.1863387982011338E-2</v>
      </c>
      <c r="W23" s="39">
        <f t="shared" si="6"/>
        <v>0</v>
      </c>
      <c r="X23" s="39">
        <f t="shared" si="7"/>
        <v>4.7468008144220988E-5</v>
      </c>
      <c r="Y23" s="39">
        <f t="shared" si="8"/>
        <v>4.2594445472426463E-5</v>
      </c>
      <c r="Z23" s="39">
        <f t="shared" si="9"/>
        <v>1.0338721701248568E-3</v>
      </c>
      <c r="AA23" s="39">
        <f t="shared" si="10"/>
        <v>1.1299122980142681E-3</v>
      </c>
      <c r="AB23" s="39">
        <f t="shared" si="11"/>
        <v>2.2336545138743967E-2</v>
      </c>
      <c r="AC23" s="39">
        <f t="shared" si="12"/>
        <v>100</v>
      </c>
    </row>
    <row r="24" spans="2:29">
      <c r="B24" s="48" t="s">
        <v>19</v>
      </c>
      <c r="C24" s="47">
        <v>0</v>
      </c>
      <c r="D24" s="47">
        <v>285.86397199999999</v>
      </c>
      <c r="E24" s="47">
        <v>0</v>
      </c>
      <c r="F24" s="47">
        <v>0</v>
      </c>
      <c r="G24" s="47">
        <v>1.0250000000000001E-3</v>
      </c>
      <c r="H24" s="47">
        <v>0</v>
      </c>
      <c r="I24" s="47">
        <v>0</v>
      </c>
      <c r="J24" s="47">
        <v>0</v>
      </c>
      <c r="K24" s="47">
        <v>3.0950000000000001E-3</v>
      </c>
      <c r="L24" s="47">
        <v>0</v>
      </c>
      <c r="M24" s="47">
        <v>2.5439999999999998E-3</v>
      </c>
      <c r="N24" s="47">
        <v>285.87063599999999</v>
      </c>
      <c r="O24" s="50">
        <v>5.0873133154181902</v>
      </c>
      <c r="Q24" s="48" t="s">
        <v>19</v>
      </c>
      <c r="R24" s="47">
        <f t="shared" si="1"/>
        <v>0</v>
      </c>
      <c r="S24" s="47">
        <f t="shared" si="2"/>
        <v>99.997668875651854</v>
      </c>
      <c r="T24" s="47">
        <f t="shared" si="3"/>
        <v>0</v>
      </c>
      <c r="U24" s="47">
        <f t="shared" si="4"/>
        <v>0</v>
      </c>
      <c r="V24" s="47">
        <f t="shared" si="5"/>
        <v>3.585537900436896E-4</v>
      </c>
      <c r="W24" s="47">
        <f t="shared" si="6"/>
        <v>0</v>
      </c>
      <c r="X24" s="47">
        <f t="shared" si="7"/>
        <v>0</v>
      </c>
      <c r="Y24" s="47">
        <f t="shared" si="8"/>
        <v>0</v>
      </c>
      <c r="Z24" s="47">
        <f t="shared" si="9"/>
        <v>1.0826575416441164E-3</v>
      </c>
      <c r="AA24" s="47">
        <f t="shared" si="10"/>
        <v>0</v>
      </c>
      <c r="AB24" s="47">
        <f t="shared" si="11"/>
        <v>8.8991301645965481E-4</v>
      </c>
      <c r="AC24" s="47">
        <f t="shared" si="12"/>
        <v>100</v>
      </c>
    </row>
    <row r="25" spans="2:29">
      <c r="B25" s="48" t="s">
        <v>22</v>
      </c>
      <c r="C25" s="47">
        <v>0</v>
      </c>
      <c r="D25" s="47">
        <v>78.83072387</v>
      </c>
      <c r="E25" s="47">
        <v>0</v>
      </c>
      <c r="F25" s="47">
        <v>0</v>
      </c>
      <c r="G25" s="47">
        <v>0</v>
      </c>
      <c r="H25" s="47">
        <v>0</v>
      </c>
      <c r="I25" s="47">
        <v>0</v>
      </c>
      <c r="J25" s="47">
        <v>0</v>
      </c>
      <c r="K25" s="47">
        <v>4.9899999999999999E-4</v>
      </c>
      <c r="L25" s="47">
        <v>0</v>
      </c>
      <c r="M25" s="47">
        <v>0.1205</v>
      </c>
      <c r="N25" s="47">
        <v>78.951722870000012</v>
      </c>
      <c r="O25" s="50">
        <v>1.4050136686013386</v>
      </c>
      <c r="Q25" s="48" t="s">
        <v>22</v>
      </c>
      <c r="R25" s="47">
        <f t="shared" si="1"/>
        <v>0</v>
      </c>
      <c r="S25" s="47">
        <f t="shared" si="2"/>
        <v>99.846743053094301</v>
      </c>
      <c r="T25" s="47">
        <f t="shared" si="3"/>
        <v>0</v>
      </c>
      <c r="U25" s="47">
        <f t="shared" si="4"/>
        <v>0</v>
      </c>
      <c r="V25" s="47">
        <f t="shared" si="5"/>
        <v>0</v>
      </c>
      <c r="W25" s="47">
        <f t="shared" si="6"/>
        <v>0</v>
      </c>
      <c r="X25" s="47">
        <f t="shared" si="7"/>
        <v>0</v>
      </c>
      <c r="Y25" s="47">
        <f t="shared" si="8"/>
        <v>0</v>
      </c>
      <c r="Z25" s="47">
        <f t="shared" si="9"/>
        <v>6.3203180609705154E-4</v>
      </c>
      <c r="AA25" s="47">
        <f t="shared" si="10"/>
        <v>0</v>
      </c>
      <c r="AB25" s="47">
        <f t="shared" si="11"/>
        <v>0.15262491509958862</v>
      </c>
      <c r="AC25" s="47">
        <f t="shared" si="12"/>
        <v>100</v>
      </c>
    </row>
    <row r="26" spans="2:29">
      <c r="B26" s="48" t="s">
        <v>42</v>
      </c>
      <c r="C26" s="47">
        <v>0</v>
      </c>
      <c r="D26" s="47">
        <v>67.413421139999997</v>
      </c>
      <c r="E26" s="47">
        <v>0</v>
      </c>
      <c r="F26" s="47">
        <v>0</v>
      </c>
      <c r="G26" s="47">
        <v>0</v>
      </c>
      <c r="H26" s="47">
        <v>0</v>
      </c>
      <c r="I26" s="47">
        <v>0</v>
      </c>
      <c r="J26" s="47">
        <v>0</v>
      </c>
      <c r="K26" s="47">
        <v>0</v>
      </c>
      <c r="L26" s="47">
        <v>0</v>
      </c>
      <c r="M26" s="47">
        <v>0</v>
      </c>
      <c r="N26" s="47">
        <v>67.413421139999997</v>
      </c>
      <c r="O26" s="50">
        <v>1.1996796865957793</v>
      </c>
      <c r="Q26" s="48" t="s">
        <v>42</v>
      </c>
      <c r="R26" s="47">
        <f t="shared" si="1"/>
        <v>0</v>
      </c>
      <c r="S26" s="47">
        <f t="shared" si="2"/>
        <v>100</v>
      </c>
      <c r="T26" s="47">
        <f t="shared" si="3"/>
        <v>0</v>
      </c>
      <c r="U26" s="47">
        <f t="shared" si="4"/>
        <v>0</v>
      </c>
      <c r="V26" s="47">
        <f t="shared" si="5"/>
        <v>0</v>
      </c>
      <c r="W26" s="47">
        <f t="shared" si="6"/>
        <v>0</v>
      </c>
      <c r="X26" s="47">
        <f t="shared" si="7"/>
        <v>0</v>
      </c>
      <c r="Y26" s="47">
        <f t="shared" si="8"/>
        <v>0</v>
      </c>
      <c r="Z26" s="47">
        <f t="shared" si="9"/>
        <v>0</v>
      </c>
      <c r="AA26" s="47">
        <f t="shared" si="10"/>
        <v>0</v>
      </c>
      <c r="AB26" s="47">
        <f t="shared" si="11"/>
        <v>0</v>
      </c>
      <c r="AC26" s="47">
        <f t="shared" si="12"/>
        <v>100</v>
      </c>
    </row>
    <row r="27" spans="2:29">
      <c r="B27" s="4" t="s">
        <v>89</v>
      </c>
      <c r="C27" s="39">
        <v>0</v>
      </c>
      <c r="D27" s="39">
        <v>0</v>
      </c>
      <c r="E27" s="39">
        <v>7.5030580499997139</v>
      </c>
      <c r="F27" s="39">
        <v>9.9999999996274713E-5</v>
      </c>
      <c r="G27" s="39">
        <v>5.7520259999990463E-2</v>
      </c>
      <c r="H27" s="39">
        <v>0</v>
      </c>
      <c r="I27" s="39">
        <v>2.2089000000059605E-4</v>
      </c>
      <c r="J27" s="39">
        <v>2.9999999999999997E-4</v>
      </c>
      <c r="K27" s="39">
        <v>2.0479280000001193E-2</v>
      </c>
      <c r="L27" s="39">
        <v>3.8265299999997018E-2</v>
      </c>
      <c r="M27" s="39">
        <v>0.60180855000022426</v>
      </c>
      <c r="N27" s="39">
        <v>8.2217523299999229</v>
      </c>
      <c r="O27" s="46">
        <v>0.14631313901186807</v>
      </c>
      <c r="Q27" s="4" t="s">
        <v>89</v>
      </c>
      <c r="R27" s="39">
        <f t="shared" si="1"/>
        <v>0</v>
      </c>
      <c r="S27" s="39">
        <f t="shared" si="2"/>
        <v>0</v>
      </c>
      <c r="T27" s="39">
        <f t="shared" si="3"/>
        <v>91.258624060252913</v>
      </c>
      <c r="U27" s="39">
        <f t="shared" si="4"/>
        <v>1.2162857257496061E-3</v>
      </c>
      <c r="V27" s="39">
        <f t="shared" si="5"/>
        <v>0.69961071182000689</v>
      </c>
      <c r="W27" s="39">
        <f t="shared" si="6"/>
        <v>0</v>
      </c>
      <c r="X27" s="39">
        <f t="shared" si="7"/>
        <v>2.68665353971564E-3</v>
      </c>
      <c r="Y27" s="39">
        <f t="shared" si="8"/>
        <v>3.6488571773847485E-3</v>
      </c>
      <c r="Z27" s="39">
        <f t="shared" si="9"/>
        <v>0.24908655938558766</v>
      </c>
      <c r="AA27" s="39">
        <f t="shared" si="10"/>
        <v>0.46541538183256581</v>
      </c>
      <c r="AB27" s="39">
        <f t="shared" si="11"/>
        <v>7.3197114902660898</v>
      </c>
      <c r="AC27" s="39">
        <f t="shared" si="12"/>
        <v>100</v>
      </c>
    </row>
    <row r="28" spans="2:29">
      <c r="B28" s="4" t="s">
        <v>83</v>
      </c>
      <c r="C28" s="39">
        <v>18.695071300000002</v>
      </c>
      <c r="D28" s="39">
        <v>945.63246375000006</v>
      </c>
      <c r="E28" s="39">
        <v>3859.7991135000002</v>
      </c>
      <c r="F28" s="39">
        <v>30.984221789999999</v>
      </c>
      <c r="G28" s="39">
        <v>370.69910716000004</v>
      </c>
      <c r="H28" s="39">
        <v>27.49610998</v>
      </c>
      <c r="I28" s="39">
        <v>40.482958150000002</v>
      </c>
      <c r="J28" s="39">
        <v>107.17748438</v>
      </c>
      <c r="K28" s="39">
        <v>34.451017390000004</v>
      </c>
      <c r="L28" s="39">
        <v>46.629733409999993</v>
      </c>
      <c r="M28" s="39">
        <v>137.23775779000093</v>
      </c>
      <c r="N28" s="39">
        <v>5619.2850386</v>
      </c>
      <c r="O28" s="46">
        <v>100</v>
      </c>
      <c r="Q28" s="4" t="s">
        <v>83</v>
      </c>
      <c r="R28" s="39">
        <f t="shared" si="1"/>
        <v>0.33269483878429007</v>
      </c>
      <c r="S28" s="39">
        <f t="shared" si="2"/>
        <v>16.828341279259913</v>
      </c>
      <c r="T28" s="39">
        <f t="shared" si="3"/>
        <v>68.688437888205769</v>
      </c>
      <c r="U28" s="39">
        <f t="shared" si="4"/>
        <v>0.55139081888822417</v>
      </c>
      <c r="V28" s="39">
        <f t="shared" si="5"/>
        <v>6.5969087635454198</v>
      </c>
      <c r="W28" s="39">
        <f t="shared" si="6"/>
        <v>0.48931687556555126</v>
      </c>
      <c r="X28" s="39">
        <f t="shared" si="7"/>
        <v>0.72042898468247141</v>
      </c>
      <c r="Y28" s="39">
        <f t="shared" si="8"/>
        <v>1.9073153193649421</v>
      </c>
      <c r="Z28" s="39">
        <f t="shared" si="9"/>
        <v>0.61308542195936022</v>
      </c>
      <c r="AA28" s="39">
        <f t="shared" si="10"/>
        <v>0.82981612588952092</v>
      </c>
      <c r="AB28" s="39">
        <f t="shared" si="11"/>
        <v>2.4422636838545677</v>
      </c>
      <c r="AC28" s="39">
        <f t="shared" si="12"/>
        <v>100</v>
      </c>
    </row>
    <row r="29" spans="2:29">
      <c r="C29" s="49"/>
      <c r="D29" s="49"/>
      <c r="E29" s="49"/>
      <c r="F29" s="49"/>
      <c r="G29" s="49"/>
      <c r="H29" s="49"/>
      <c r="I29" s="49"/>
      <c r="J29" s="49"/>
      <c r="K29" s="49"/>
      <c r="L29" s="49"/>
      <c r="M29" s="49"/>
      <c r="N29" s="49"/>
      <c r="R29" s="49"/>
      <c r="S29" s="49"/>
      <c r="T29" s="49"/>
      <c r="U29" s="49"/>
      <c r="V29" s="49"/>
      <c r="W29" s="49"/>
      <c r="X29" s="49"/>
      <c r="Y29" s="49"/>
      <c r="Z29" s="49"/>
      <c r="AA29" s="49"/>
      <c r="AB29" s="49"/>
      <c r="AC29" s="49"/>
    </row>
    <row r="30" spans="2:29">
      <c r="C30" s="49"/>
      <c r="D30" s="49"/>
      <c r="E30" s="49"/>
      <c r="F30" s="49"/>
      <c r="G30" s="49"/>
      <c r="H30" s="49"/>
      <c r="I30" s="49"/>
      <c r="J30" s="49"/>
      <c r="K30" s="49"/>
      <c r="L30" s="49"/>
      <c r="M30" s="49"/>
      <c r="N30" s="49"/>
      <c r="R30" s="49"/>
      <c r="S30" s="49"/>
      <c r="T30" s="49"/>
      <c r="U30" s="49"/>
      <c r="V30" s="49"/>
      <c r="W30" s="49"/>
      <c r="X30" s="49"/>
      <c r="Y30" s="49"/>
      <c r="Z30" s="49"/>
      <c r="AA30" s="49"/>
      <c r="AB30" s="49"/>
      <c r="AC30" s="49"/>
    </row>
    <row r="31" spans="2:29">
      <c r="C31" s="49"/>
      <c r="D31" s="49"/>
      <c r="E31" s="49"/>
      <c r="F31" s="49"/>
      <c r="G31" s="49"/>
      <c r="H31" s="49"/>
      <c r="I31" s="49"/>
      <c r="J31" s="49"/>
      <c r="K31" s="49"/>
      <c r="L31" s="49"/>
      <c r="M31" s="49"/>
      <c r="N31" s="49"/>
      <c r="R31" s="49"/>
      <c r="S31" s="49"/>
      <c r="T31" s="49"/>
      <c r="U31" s="49"/>
      <c r="V31" s="49"/>
      <c r="W31" s="49"/>
      <c r="X31" s="49"/>
      <c r="Y31" s="49"/>
      <c r="Z31" s="49"/>
      <c r="AA31" s="49"/>
      <c r="AB31" s="49"/>
      <c r="AC31" s="49"/>
    </row>
    <row r="32" spans="2:29">
      <c r="C32" s="49"/>
      <c r="D32" s="49"/>
      <c r="E32" s="49"/>
      <c r="F32" s="49"/>
      <c r="G32" s="49"/>
      <c r="H32" s="49"/>
      <c r="I32" s="49"/>
      <c r="J32" s="49"/>
      <c r="K32" s="49"/>
      <c r="L32" s="49"/>
      <c r="M32" s="49"/>
      <c r="N32" s="49"/>
      <c r="R32" s="49"/>
      <c r="S32" s="49"/>
      <c r="T32" s="49"/>
      <c r="U32" s="49"/>
      <c r="V32" s="49"/>
      <c r="W32" s="49"/>
      <c r="X32" s="49"/>
      <c r="Y32" s="49"/>
      <c r="Z32" s="49"/>
      <c r="AA32" s="49"/>
      <c r="AB32" s="49"/>
      <c r="AC32" s="49"/>
    </row>
    <row r="33" spans="3:29">
      <c r="C33" s="49"/>
      <c r="D33" s="49"/>
      <c r="E33" s="49"/>
      <c r="F33" s="49"/>
      <c r="G33" s="49"/>
      <c r="H33" s="49"/>
      <c r="I33" s="49"/>
      <c r="J33" s="49"/>
      <c r="K33" s="49"/>
      <c r="L33" s="49"/>
      <c r="M33" s="49"/>
      <c r="N33" s="49"/>
      <c r="R33" s="49"/>
      <c r="S33" s="49"/>
      <c r="T33" s="49"/>
      <c r="U33" s="49"/>
      <c r="V33" s="49"/>
      <c r="W33" s="49"/>
      <c r="X33" s="49"/>
      <c r="Y33" s="49"/>
      <c r="Z33" s="49"/>
      <c r="AA33" s="49"/>
      <c r="AB33" s="49"/>
      <c r="AC33" s="49"/>
    </row>
    <row r="34" spans="3:29">
      <c r="C34" s="49"/>
      <c r="D34" s="49"/>
      <c r="E34" s="49"/>
      <c r="F34" s="49"/>
      <c r="G34" s="49"/>
      <c r="H34" s="49"/>
      <c r="I34" s="49"/>
      <c r="J34" s="49"/>
      <c r="K34" s="49"/>
      <c r="L34" s="49"/>
      <c r="M34" s="49"/>
      <c r="N34" s="49"/>
      <c r="R34" s="49"/>
      <c r="S34" s="49"/>
      <c r="T34" s="49"/>
      <c r="U34" s="49"/>
      <c r="V34" s="49"/>
      <c r="W34" s="49"/>
      <c r="X34" s="49"/>
      <c r="Y34" s="49"/>
      <c r="Z34" s="49"/>
      <c r="AA34" s="49"/>
      <c r="AB34" s="49"/>
      <c r="AC34" s="49"/>
    </row>
    <row r="35" spans="3:29">
      <c r="C35" s="49"/>
      <c r="D35" s="49"/>
      <c r="E35" s="49"/>
      <c r="F35" s="49"/>
      <c r="G35" s="49"/>
      <c r="H35" s="49"/>
      <c r="I35" s="49"/>
      <c r="J35" s="49"/>
      <c r="K35" s="49"/>
      <c r="L35" s="49"/>
      <c r="M35" s="49"/>
      <c r="N35" s="49"/>
      <c r="R35" s="49"/>
      <c r="S35" s="49"/>
      <c r="T35" s="49"/>
      <c r="U35" s="49"/>
      <c r="V35" s="49"/>
      <c r="W35" s="49"/>
      <c r="X35" s="49"/>
      <c r="Y35" s="49"/>
      <c r="Z35" s="49"/>
      <c r="AA35" s="49"/>
      <c r="AB35" s="49"/>
      <c r="AC35" s="49"/>
    </row>
    <row r="36" spans="3:29">
      <c r="C36" s="49"/>
      <c r="D36" s="49"/>
      <c r="E36" s="49"/>
      <c r="F36" s="49"/>
      <c r="G36" s="49"/>
      <c r="H36" s="49"/>
      <c r="I36" s="49"/>
      <c r="J36" s="49"/>
      <c r="K36" s="49"/>
      <c r="L36" s="49"/>
      <c r="M36" s="49"/>
      <c r="N36" s="49"/>
      <c r="R36" s="49"/>
      <c r="S36" s="49"/>
      <c r="T36" s="49"/>
      <c r="U36" s="49"/>
      <c r="V36" s="49"/>
      <c r="W36" s="49"/>
      <c r="X36" s="49"/>
      <c r="Y36" s="49"/>
      <c r="Z36" s="49"/>
      <c r="AA36" s="49"/>
      <c r="AB36" s="49"/>
      <c r="AC36" s="49"/>
    </row>
    <row r="37" spans="3:29">
      <c r="C37" s="49"/>
      <c r="D37" s="49"/>
      <c r="E37" s="49"/>
      <c r="F37" s="49"/>
      <c r="G37" s="49"/>
      <c r="H37" s="49"/>
      <c r="I37" s="49"/>
      <c r="J37" s="49"/>
      <c r="K37" s="49"/>
      <c r="L37" s="49"/>
      <c r="M37" s="49"/>
      <c r="N37" s="49"/>
      <c r="R37" s="49"/>
      <c r="S37" s="49"/>
      <c r="T37" s="49"/>
      <c r="U37" s="49"/>
      <c r="V37" s="49"/>
      <c r="W37" s="49"/>
      <c r="X37" s="49"/>
      <c r="Y37" s="49"/>
      <c r="Z37" s="49"/>
      <c r="AA37" s="49"/>
      <c r="AB37" s="49"/>
      <c r="AC37" s="49"/>
    </row>
    <row r="38" spans="3:29">
      <c r="C38" s="49"/>
      <c r="D38" s="49"/>
      <c r="E38" s="49"/>
      <c r="F38" s="49"/>
      <c r="G38" s="49"/>
      <c r="H38" s="49"/>
      <c r="I38" s="49"/>
      <c r="J38" s="49"/>
      <c r="K38" s="49"/>
      <c r="L38" s="49"/>
      <c r="M38" s="49"/>
      <c r="N38" s="49"/>
      <c r="R38" s="49"/>
      <c r="S38" s="49"/>
      <c r="T38" s="49"/>
      <c r="U38" s="49"/>
      <c r="V38" s="49"/>
      <c r="W38" s="49"/>
      <c r="X38" s="49"/>
      <c r="Y38" s="49"/>
      <c r="Z38" s="49"/>
      <c r="AA38" s="49"/>
      <c r="AB38" s="49"/>
      <c r="AC38" s="49"/>
    </row>
    <row r="39" spans="3:29">
      <c r="C39" s="49"/>
      <c r="D39" s="49"/>
      <c r="E39" s="49"/>
      <c r="F39" s="49"/>
      <c r="G39" s="49"/>
      <c r="H39" s="49"/>
      <c r="I39" s="49"/>
      <c r="J39" s="49"/>
      <c r="K39" s="49"/>
      <c r="L39" s="49"/>
      <c r="M39" s="49"/>
      <c r="N39" s="49"/>
      <c r="R39" s="49"/>
      <c r="S39" s="49"/>
      <c r="T39" s="49"/>
      <c r="U39" s="49"/>
      <c r="V39" s="49"/>
      <c r="W39" s="49"/>
      <c r="X39" s="49"/>
      <c r="Y39" s="49"/>
      <c r="Z39" s="49"/>
      <c r="AA39" s="49"/>
      <c r="AB39" s="49"/>
      <c r="AC39" s="49"/>
    </row>
    <row r="40" spans="3:29">
      <c r="C40" s="49"/>
      <c r="D40" s="49"/>
      <c r="E40" s="49"/>
      <c r="F40" s="49"/>
      <c r="G40" s="49"/>
      <c r="H40" s="49"/>
      <c r="I40" s="49"/>
      <c r="J40" s="49"/>
      <c r="K40" s="49"/>
      <c r="L40" s="49"/>
      <c r="M40" s="49"/>
      <c r="N40" s="49"/>
      <c r="R40" s="49"/>
      <c r="S40" s="49"/>
      <c r="T40" s="49"/>
      <c r="U40" s="49"/>
      <c r="V40" s="49"/>
      <c r="W40" s="49"/>
      <c r="X40" s="49"/>
      <c r="Y40" s="49"/>
      <c r="Z40" s="49"/>
      <c r="AA40" s="49"/>
      <c r="AB40" s="49"/>
      <c r="AC40" s="49"/>
    </row>
    <row r="41" spans="3:29">
      <c r="C41" s="49"/>
      <c r="D41" s="49"/>
      <c r="E41" s="49"/>
      <c r="F41" s="49"/>
      <c r="G41" s="49"/>
      <c r="H41" s="49"/>
      <c r="I41" s="49"/>
      <c r="J41" s="49"/>
      <c r="K41" s="49"/>
      <c r="L41" s="49"/>
      <c r="M41" s="49"/>
      <c r="N41" s="49"/>
      <c r="R41" s="49"/>
      <c r="S41" s="49"/>
      <c r="T41" s="49"/>
      <c r="U41" s="49"/>
      <c r="V41" s="49"/>
      <c r="W41" s="49"/>
      <c r="X41" s="49"/>
      <c r="Y41" s="49"/>
      <c r="Z41" s="49"/>
      <c r="AA41" s="49"/>
      <c r="AB41" s="49"/>
      <c r="AC41" s="49"/>
    </row>
    <row r="42" spans="3:29">
      <c r="C42" s="49"/>
      <c r="D42" s="49"/>
      <c r="E42" s="49"/>
      <c r="F42" s="49"/>
      <c r="G42" s="49"/>
      <c r="H42" s="49"/>
      <c r="I42" s="49"/>
      <c r="J42" s="49"/>
      <c r="K42" s="49"/>
      <c r="L42" s="49"/>
      <c r="M42" s="49"/>
      <c r="N42" s="49"/>
      <c r="R42" s="49"/>
      <c r="S42" s="49"/>
      <c r="T42" s="49"/>
      <c r="U42" s="49"/>
      <c r="V42" s="49"/>
      <c r="W42" s="49"/>
      <c r="X42" s="49"/>
      <c r="Y42" s="49"/>
      <c r="Z42" s="49"/>
      <c r="AA42" s="49"/>
      <c r="AB42" s="49"/>
      <c r="AC42" s="49"/>
    </row>
    <row r="43" spans="3:29">
      <c r="C43" s="49"/>
      <c r="D43" s="49"/>
      <c r="E43" s="49"/>
      <c r="F43" s="49"/>
      <c r="G43" s="49"/>
      <c r="H43" s="49"/>
      <c r="I43" s="49"/>
      <c r="J43" s="49"/>
      <c r="K43" s="49"/>
      <c r="L43" s="49"/>
      <c r="M43" s="49"/>
      <c r="N43" s="49"/>
      <c r="R43" s="49"/>
      <c r="S43" s="49"/>
      <c r="T43" s="49"/>
      <c r="U43" s="49"/>
      <c r="V43" s="49"/>
      <c r="W43" s="49"/>
      <c r="X43" s="49"/>
      <c r="Y43" s="49"/>
      <c r="Z43" s="49"/>
      <c r="AA43" s="49"/>
      <c r="AB43" s="49"/>
      <c r="AC43" s="49"/>
    </row>
    <row r="44" spans="3:29">
      <c r="C44" s="49"/>
      <c r="D44" s="49"/>
      <c r="E44" s="49"/>
      <c r="F44" s="49"/>
      <c r="G44" s="49"/>
      <c r="H44" s="49"/>
      <c r="I44" s="49"/>
      <c r="J44" s="49"/>
      <c r="K44" s="49"/>
      <c r="L44" s="49"/>
      <c r="M44" s="49"/>
      <c r="N44" s="49"/>
      <c r="R44" s="49"/>
      <c r="S44" s="49"/>
      <c r="T44" s="49"/>
      <c r="U44" s="49"/>
      <c r="V44" s="49"/>
      <c r="W44" s="49"/>
      <c r="X44" s="49"/>
      <c r="Y44" s="49"/>
      <c r="Z44" s="49"/>
      <c r="AA44" s="49"/>
      <c r="AB44" s="49"/>
      <c r="AC44" s="49"/>
    </row>
    <row r="45" spans="3:29">
      <c r="C45" s="49"/>
      <c r="D45" s="49"/>
      <c r="E45" s="49"/>
      <c r="F45" s="49"/>
      <c r="G45" s="49"/>
      <c r="H45" s="49"/>
      <c r="I45" s="49"/>
      <c r="J45" s="49"/>
      <c r="K45" s="49"/>
      <c r="L45" s="49"/>
      <c r="M45" s="49"/>
      <c r="N45" s="49"/>
      <c r="R45" s="49"/>
      <c r="S45" s="49"/>
      <c r="T45" s="49"/>
      <c r="U45" s="49"/>
      <c r="V45" s="49"/>
      <c r="W45" s="49"/>
      <c r="X45" s="49"/>
      <c r="Y45" s="49"/>
      <c r="Z45" s="49"/>
      <c r="AA45" s="49"/>
      <c r="AB45" s="49"/>
      <c r="AC45" s="49"/>
    </row>
    <row r="46" spans="3:29">
      <c r="C46" s="49"/>
      <c r="D46" s="49"/>
      <c r="E46" s="49"/>
      <c r="F46" s="49"/>
      <c r="G46" s="49"/>
      <c r="H46" s="49"/>
      <c r="I46" s="49"/>
      <c r="J46" s="49"/>
      <c r="K46" s="49"/>
      <c r="L46" s="49"/>
      <c r="M46" s="49"/>
      <c r="N46" s="49"/>
      <c r="R46" s="49"/>
      <c r="S46" s="49"/>
      <c r="T46" s="49"/>
      <c r="U46" s="49"/>
      <c r="V46" s="49"/>
      <c r="W46" s="49"/>
      <c r="X46" s="49"/>
      <c r="Y46" s="49"/>
      <c r="Z46" s="49"/>
      <c r="AA46" s="49"/>
      <c r="AB46" s="49"/>
      <c r="AC46" s="49"/>
    </row>
    <row r="47" spans="3:29">
      <c r="C47" s="49"/>
      <c r="D47" s="49"/>
      <c r="E47" s="49"/>
      <c r="F47" s="49"/>
      <c r="G47" s="49"/>
      <c r="H47" s="49"/>
      <c r="I47" s="49"/>
      <c r="J47" s="49"/>
      <c r="K47" s="49"/>
      <c r="L47" s="49"/>
      <c r="M47" s="49"/>
      <c r="N47" s="49"/>
      <c r="R47" s="49"/>
      <c r="S47" s="49"/>
      <c r="T47" s="49"/>
      <c r="U47" s="49"/>
      <c r="V47" s="49"/>
      <c r="W47" s="49"/>
      <c r="X47" s="49"/>
      <c r="Y47" s="49"/>
      <c r="Z47" s="49"/>
      <c r="AA47" s="49"/>
      <c r="AB47" s="49"/>
      <c r="AC47" s="49"/>
    </row>
    <row r="48" spans="3:29">
      <c r="C48" s="49"/>
      <c r="D48" s="49"/>
      <c r="E48" s="49"/>
      <c r="F48" s="49"/>
      <c r="G48" s="49"/>
      <c r="H48" s="49"/>
      <c r="I48" s="49"/>
      <c r="J48" s="49"/>
      <c r="K48" s="49"/>
      <c r="L48" s="49"/>
      <c r="M48" s="49"/>
      <c r="N48" s="49"/>
      <c r="R48" s="49"/>
      <c r="S48" s="49"/>
      <c r="T48" s="49"/>
      <c r="U48" s="49"/>
      <c r="V48" s="49"/>
      <c r="W48" s="49"/>
      <c r="X48" s="49"/>
      <c r="Y48" s="49"/>
      <c r="Z48" s="49"/>
      <c r="AA48" s="49"/>
      <c r="AB48" s="49"/>
      <c r="AC48" s="49"/>
    </row>
    <row r="49" spans="3:29">
      <c r="C49" s="49"/>
      <c r="D49" s="49"/>
      <c r="E49" s="49"/>
      <c r="F49" s="49"/>
      <c r="G49" s="49"/>
      <c r="H49" s="49"/>
      <c r="I49" s="49"/>
      <c r="J49" s="49"/>
      <c r="K49" s="49"/>
      <c r="L49" s="49"/>
      <c r="M49" s="49"/>
      <c r="N49" s="49"/>
      <c r="R49" s="49"/>
      <c r="S49" s="49"/>
      <c r="T49" s="49"/>
      <c r="U49" s="49"/>
      <c r="V49" s="49"/>
      <c r="W49" s="49"/>
      <c r="X49" s="49"/>
      <c r="Y49" s="49"/>
      <c r="Z49" s="49"/>
      <c r="AA49" s="49"/>
      <c r="AB49" s="49"/>
      <c r="AC49" s="49"/>
    </row>
    <row r="50" spans="3:29">
      <c r="C50" s="49"/>
      <c r="D50" s="49"/>
      <c r="E50" s="49"/>
      <c r="F50" s="49"/>
      <c r="G50" s="49"/>
      <c r="H50" s="49"/>
      <c r="I50" s="49"/>
      <c r="J50" s="49"/>
      <c r="K50" s="49"/>
      <c r="L50" s="49"/>
      <c r="M50" s="49"/>
      <c r="N50" s="49"/>
      <c r="R50" s="49"/>
      <c r="S50" s="49"/>
      <c r="T50" s="49"/>
      <c r="U50" s="49"/>
      <c r="V50" s="49"/>
      <c r="W50" s="49"/>
      <c r="X50" s="49"/>
      <c r="Y50" s="49"/>
      <c r="Z50" s="49"/>
      <c r="AA50" s="49"/>
      <c r="AB50" s="49"/>
      <c r="AC50" s="49"/>
    </row>
    <row r="51" spans="3:29">
      <c r="C51" s="49"/>
      <c r="D51" s="49"/>
      <c r="E51" s="49"/>
      <c r="F51" s="49"/>
      <c r="G51" s="49"/>
      <c r="H51" s="49"/>
      <c r="I51" s="49"/>
      <c r="J51" s="49"/>
      <c r="K51" s="49"/>
      <c r="L51" s="49"/>
      <c r="M51" s="49"/>
      <c r="N51" s="49"/>
      <c r="R51" s="49"/>
      <c r="S51" s="49"/>
      <c r="T51" s="49"/>
      <c r="U51" s="49"/>
      <c r="V51" s="49"/>
      <c r="W51" s="49"/>
      <c r="X51" s="49"/>
      <c r="Y51" s="49"/>
      <c r="Z51" s="49"/>
      <c r="AA51" s="49"/>
      <c r="AB51" s="49"/>
      <c r="AC51" s="49"/>
    </row>
    <row r="52" spans="3:29">
      <c r="C52" s="49"/>
      <c r="D52" s="49"/>
      <c r="E52" s="49"/>
      <c r="F52" s="49"/>
      <c r="G52" s="49"/>
      <c r="H52" s="49"/>
      <c r="I52" s="49"/>
      <c r="J52" s="49"/>
      <c r="K52" s="49"/>
      <c r="L52" s="49"/>
      <c r="M52" s="49"/>
      <c r="N52" s="49"/>
      <c r="R52" s="49"/>
      <c r="S52" s="49"/>
      <c r="T52" s="49"/>
      <c r="U52" s="49"/>
      <c r="V52" s="49"/>
      <c r="W52" s="49"/>
      <c r="X52" s="49"/>
      <c r="Y52" s="49"/>
      <c r="Z52" s="49"/>
      <c r="AA52" s="49"/>
      <c r="AB52" s="49"/>
      <c r="AC52" s="49"/>
    </row>
    <row r="53" spans="3:29">
      <c r="C53" s="49"/>
      <c r="D53" s="49"/>
      <c r="E53" s="49"/>
      <c r="F53" s="49"/>
      <c r="G53" s="49"/>
      <c r="H53" s="49"/>
      <c r="I53" s="49"/>
      <c r="J53" s="49"/>
      <c r="K53" s="49"/>
      <c r="L53" s="49"/>
      <c r="M53" s="49"/>
      <c r="N53" s="49"/>
      <c r="R53" s="49"/>
      <c r="S53" s="49"/>
      <c r="T53" s="49"/>
      <c r="U53" s="49"/>
      <c r="V53" s="49"/>
      <c r="W53" s="49"/>
      <c r="X53" s="49"/>
      <c r="Y53" s="49"/>
      <c r="Z53" s="49"/>
      <c r="AA53" s="49"/>
      <c r="AB53" s="49"/>
      <c r="AC53" s="49"/>
    </row>
    <row r="54" spans="3:29">
      <c r="C54" s="49"/>
      <c r="D54" s="49"/>
      <c r="E54" s="49"/>
      <c r="F54" s="49"/>
      <c r="G54" s="49"/>
      <c r="H54" s="49"/>
      <c r="I54" s="49"/>
      <c r="J54" s="49"/>
      <c r="K54" s="49"/>
      <c r="L54" s="49"/>
      <c r="M54" s="49"/>
      <c r="N54" s="49"/>
      <c r="R54" s="49"/>
      <c r="S54" s="49"/>
      <c r="T54" s="49"/>
      <c r="U54" s="49"/>
      <c r="V54" s="49"/>
      <c r="W54" s="49"/>
      <c r="X54" s="49"/>
      <c r="Y54" s="49"/>
      <c r="Z54" s="49"/>
      <c r="AA54" s="49"/>
      <c r="AB54" s="49"/>
      <c r="AC54" s="49"/>
    </row>
    <row r="55" spans="3:29">
      <c r="C55" s="49"/>
      <c r="D55" s="49"/>
      <c r="E55" s="49"/>
      <c r="F55" s="49"/>
      <c r="G55" s="49"/>
      <c r="H55" s="49"/>
      <c r="I55" s="49"/>
      <c r="J55" s="49"/>
      <c r="K55" s="49"/>
      <c r="L55" s="49"/>
      <c r="M55" s="49"/>
      <c r="N55" s="49"/>
      <c r="R55" s="49"/>
      <c r="S55" s="49"/>
      <c r="T55" s="49"/>
      <c r="U55" s="49"/>
      <c r="V55" s="49"/>
      <c r="W55" s="49"/>
      <c r="X55" s="49"/>
      <c r="Y55" s="49"/>
      <c r="Z55" s="49"/>
      <c r="AA55" s="49"/>
      <c r="AB55" s="49"/>
      <c r="AC55" s="49"/>
    </row>
    <row r="56" spans="3:29">
      <c r="C56" s="49"/>
      <c r="D56" s="49"/>
      <c r="E56" s="49"/>
      <c r="F56" s="49"/>
      <c r="G56" s="49"/>
      <c r="H56" s="49"/>
      <c r="I56" s="49"/>
      <c r="J56" s="49"/>
      <c r="K56" s="49"/>
      <c r="L56" s="49"/>
      <c r="M56" s="49"/>
      <c r="N56" s="49"/>
      <c r="R56" s="49"/>
      <c r="S56" s="49"/>
      <c r="T56" s="49"/>
      <c r="U56" s="49"/>
      <c r="V56" s="49"/>
      <c r="W56" s="49"/>
      <c r="X56" s="49"/>
      <c r="Y56" s="49"/>
      <c r="Z56" s="49"/>
      <c r="AA56" s="49"/>
      <c r="AB56" s="49"/>
      <c r="AC56" s="49"/>
    </row>
    <row r="57" spans="3:29">
      <c r="C57" s="49"/>
      <c r="D57" s="49"/>
      <c r="E57" s="49"/>
      <c r="F57" s="49"/>
      <c r="G57" s="49"/>
      <c r="H57" s="49"/>
      <c r="I57" s="49"/>
      <c r="J57" s="49"/>
      <c r="K57" s="49"/>
      <c r="L57" s="49"/>
      <c r="M57" s="49"/>
      <c r="N57" s="49"/>
      <c r="R57" s="49"/>
      <c r="S57" s="49"/>
      <c r="T57" s="49"/>
      <c r="U57" s="49"/>
      <c r="V57" s="49"/>
      <c r="W57" s="49"/>
      <c r="X57" s="49"/>
      <c r="Y57" s="49"/>
      <c r="Z57" s="49"/>
      <c r="AA57" s="49"/>
      <c r="AB57" s="49"/>
      <c r="AC57" s="49"/>
    </row>
    <row r="58" spans="3:29">
      <c r="C58" s="49"/>
      <c r="D58" s="49"/>
      <c r="E58" s="49"/>
      <c r="F58" s="49"/>
      <c r="G58" s="49"/>
      <c r="H58" s="49"/>
      <c r="I58" s="49"/>
      <c r="J58" s="49"/>
      <c r="K58" s="49"/>
      <c r="L58" s="49"/>
      <c r="M58" s="49"/>
      <c r="N58" s="49"/>
      <c r="R58" s="49"/>
      <c r="S58" s="49"/>
      <c r="T58" s="49"/>
      <c r="U58" s="49"/>
      <c r="V58" s="49"/>
      <c r="W58" s="49"/>
      <c r="X58" s="49"/>
      <c r="Y58" s="49"/>
      <c r="Z58" s="49"/>
      <c r="AA58" s="49"/>
      <c r="AB58" s="49"/>
      <c r="AC58" s="49"/>
    </row>
    <row r="59" spans="3:29">
      <c r="C59" s="49"/>
      <c r="D59" s="49"/>
      <c r="E59" s="49"/>
      <c r="F59" s="49"/>
      <c r="G59" s="49"/>
      <c r="H59" s="49"/>
      <c r="I59" s="49"/>
      <c r="J59" s="49"/>
      <c r="K59" s="49"/>
      <c r="L59" s="49"/>
      <c r="M59" s="49"/>
      <c r="N59" s="49"/>
      <c r="R59" s="49"/>
      <c r="S59" s="49"/>
      <c r="T59" s="49"/>
      <c r="U59" s="49"/>
      <c r="V59" s="49"/>
      <c r="W59" s="49"/>
      <c r="X59" s="49"/>
      <c r="Y59" s="49"/>
      <c r="Z59" s="49"/>
      <c r="AA59" s="49"/>
      <c r="AB59" s="49"/>
      <c r="AC59" s="49"/>
    </row>
    <row r="60" spans="3:29">
      <c r="C60" s="49"/>
      <c r="D60" s="49"/>
      <c r="E60" s="49"/>
      <c r="F60" s="49"/>
      <c r="G60" s="49"/>
      <c r="H60" s="49"/>
      <c r="I60" s="49"/>
      <c r="J60" s="49"/>
      <c r="K60" s="49"/>
      <c r="L60" s="49"/>
      <c r="M60" s="49"/>
      <c r="N60" s="49"/>
      <c r="R60" s="49"/>
      <c r="S60" s="49"/>
      <c r="T60" s="49"/>
      <c r="U60" s="49"/>
      <c r="V60" s="49"/>
      <c r="W60" s="49"/>
      <c r="X60" s="49"/>
      <c r="Y60" s="49"/>
      <c r="Z60" s="49"/>
      <c r="AA60" s="49"/>
      <c r="AB60" s="49"/>
      <c r="AC60" s="49"/>
    </row>
    <row r="61" spans="3:29">
      <c r="C61" s="49"/>
      <c r="D61" s="49"/>
      <c r="E61" s="49"/>
      <c r="F61" s="49"/>
      <c r="G61" s="49"/>
      <c r="H61" s="49"/>
      <c r="I61" s="49"/>
      <c r="J61" s="49"/>
      <c r="K61" s="49"/>
      <c r="L61" s="49"/>
      <c r="M61" s="49"/>
      <c r="N61" s="49"/>
      <c r="R61" s="49"/>
      <c r="S61" s="49"/>
      <c r="T61" s="49"/>
      <c r="U61" s="49"/>
      <c r="V61" s="49"/>
      <c r="W61" s="49"/>
      <c r="X61" s="49"/>
      <c r="Y61" s="49"/>
      <c r="Z61" s="49"/>
      <c r="AA61" s="49"/>
      <c r="AB61" s="49"/>
      <c r="AC61" s="49"/>
    </row>
    <row r="62" spans="3:29">
      <c r="C62" s="49"/>
      <c r="D62" s="49"/>
      <c r="E62" s="49"/>
      <c r="F62" s="49"/>
      <c r="G62" s="49"/>
      <c r="H62" s="49"/>
      <c r="I62" s="49"/>
      <c r="J62" s="49"/>
      <c r="K62" s="49"/>
      <c r="L62" s="49"/>
      <c r="M62" s="49"/>
      <c r="N62" s="49"/>
      <c r="R62" s="49"/>
      <c r="S62" s="49"/>
      <c r="T62" s="49"/>
      <c r="U62" s="49"/>
      <c r="V62" s="49"/>
      <c r="W62" s="49"/>
      <c r="X62" s="49"/>
      <c r="Y62" s="49"/>
      <c r="Z62" s="49"/>
      <c r="AA62" s="49"/>
      <c r="AB62" s="49"/>
      <c r="AC62" s="49"/>
    </row>
    <row r="63" spans="3:29">
      <c r="C63" s="49"/>
      <c r="D63" s="49"/>
      <c r="E63" s="49"/>
      <c r="F63" s="49"/>
      <c r="G63" s="49"/>
      <c r="H63" s="49"/>
      <c r="I63" s="49"/>
      <c r="J63" s="49"/>
      <c r="K63" s="49"/>
      <c r="L63" s="49"/>
      <c r="M63" s="49"/>
      <c r="N63" s="49"/>
      <c r="R63" s="49"/>
      <c r="S63" s="49"/>
      <c r="T63" s="49"/>
      <c r="U63" s="49"/>
      <c r="V63" s="49"/>
      <c r="W63" s="49"/>
      <c r="X63" s="49"/>
      <c r="Y63" s="49"/>
      <c r="Z63" s="49"/>
      <c r="AA63" s="49"/>
      <c r="AB63" s="49"/>
      <c r="AC63" s="4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7"/>
  <sheetViews>
    <sheetView workbookViewId="0">
      <selection activeCell="D10" sqref="D10"/>
    </sheetView>
  </sheetViews>
  <sheetFormatPr defaultColWidth="8.7265625" defaultRowHeight="11.5"/>
  <cols>
    <col min="1" max="1" width="8.7265625" style="51"/>
    <col min="2" max="2" width="4.453125" style="51" bestFit="1" customWidth="1"/>
    <col min="3" max="3" width="8" style="51" customWidth="1"/>
    <col min="4" max="4" width="48.26953125" style="45" customWidth="1"/>
    <col min="5" max="5" width="7.54296875" style="52" bestFit="1" customWidth="1"/>
    <col min="6" max="6" width="12.7265625" style="50" customWidth="1"/>
    <col min="7" max="7" width="13" style="50" bestFit="1" customWidth="1"/>
    <col min="8" max="16384" width="8.7265625" style="51"/>
  </cols>
  <sheetData>
    <row r="2" spans="2:7" ht="58.5" customHeight="1">
      <c r="B2" s="55" t="s">
        <v>101</v>
      </c>
      <c r="C2" s="54" t="s">
        <v>102</v>
      </c>
      <c r="D2" s="54" t="s">
        <v>103</v>
      </c>
      <c r="E2" s="56" t="s">
        <v>104</v>
      </c>
      <c r="F2" s="66" t="s">
        <v>168</v>
      </c>
      <c r="G2" s="66" t="s">
        <v>169</v>
      </c>
    </row>
    <row r="3" spans="2:7">
      <c r="B3" s="97">
        <v>1</v>
      </c>
      <c r="C3" s="58">
        <v>27101230</v>
      </c>
      <c r="D3" s="59" t="s">
        <v>232</v>
      </c>
      <c r="E3" s="65">
        <v>496.47818472</v>
      </c>
      <c r="F3" s="67">
        <v>9.3190232043749877</v>
      </c>
      <c r="G3" s="67">
        <v>5.0436668271367422</v>
      </c>
    </row>
    <row r="4" spans="2:7">
      <c r="B4" s="97">
        <v>2</v>
      </c>
      <c r="C4" s="58">
        <v>27101202</v>
      </c>
      <c r="D4" s="59" t="s">
        <v>233</v>
      </c>
      <c r="E4" s="65">
        <v>272.68820164099998</v>
      </c>
      <c r="F4" s="67">
        <v>5.1184276708651844</v>
      </c>
      <c r="G4" s="67">
        <v>2.7702092037416413</v>
      </c>
    </row>
    <row r="5" spans="2:7">
      <c r="B5" s="97">
        <v>3</v>
      </c>
      <c r="C5" s="58">
        <v>27160000</v>
      </c>
      <c r="D5" s="59" t="s">
        <v>110</v>
      </c>
      <c r="E5" s="65">
        <v>173.60636563999998</v>
      </c>
      <c r="F5" s="67">
        <v>3.2586361286725749</v>
      </c>
      <c r="G5" s="67">
        <v>1.7636478183871489</v>
      </c>
    </row>
    <row r="6" spans="2:7" ht="23">
      <c r="B6" s="97">
        <v>4</v>
      </c>
      <c r="C6" s="58">
        <v>30049099</v>
      </c>
      <c r="D6" s="59" t="s">
        <v>111</v>
      </c>
      <c r="E6" s="65">
        <v>114.46331787000001</v>
      </c>
      <c r="F6" s="67">
        <v>2.1485059124639325</v>
      </c>
      <c r="G6" s="67">
        <v>1.1628201541030792</v>
      </c>
    </row>
    <row r="7" spans="2:7">
      <c r="B7" s="97">
        <v>5</v>
      </c>
      <c r="C7" s="58">
        <v>25232900</v>
      </c>
      <c r="D7" s="59" t="s">
        <v>112</v>
      </c>
      <c r="E7" s="65">
        <v>68.003198650000002</v>
      </c>
      <c r="F7" s="67">
        <v>1.2764375267535157</v>
      </c>
      <c r="G7" s="67">
        <v>0.69083695462597106</v>
      </c>
    </row>
    <row r="8" spans="2:7" ht="23">
      <c r="B8" s="97">
        <v>6</v>
      </c>
      <c r="C8" s="70">
        <v>84313900</v>
      </c>
      <c r="D8" s="59" t="s">
        <v>191</v>
      </c>
      <c r="E8" s="65">
        <v>65.942948501999993</v>
      </c>
      <c r="F8" s="67">
        <v>1.2377661016497981</v>
      </c>
      <c r="G8" s="67">
        <v>0.66990710182099522</v>
      </c>
    </row>
    <row r="9" spans="2:7">
      <c r="B9" s="97">
        <v>7</v>
      </c>
      <c r="C9" s="58">
        <v>22030090</v>
      </c>
      <c r="D9" s="59" t="s">
        <v>114</v>
      </c>
      <c r="E9" s="65">
        <v>63.704597100000001</v>
      </c>
      <c r="F9" s="67">
        <v>1.1957516702069599</v>
      </c>
      <c r="G9" s="67">
        <v>0.6471679381251938</v>
      </c>
    </row>
    <row r="10" spans="2:7">
      <c r="B10" s="97">
        <v>8</v>
      </c>
      <c r="C10" s="58">
        <v>85444990</v>
      </c>
      <c r="D10" s="59" t="s">
        <v>172</v>
      </c>
      <c r="E10" s="65">
        <v>63.614993775999999</v>
      </c>
      <c r="F10" s="67">
        <v>1.1940697927725745</v>
      </c>
      <c r="G10" s="67">
        <v>0.64625766789224315</v>
      </c>
    </row>
    <row r="11" spans="2:7" ht="23">
      <c r="B11" s="97">
        <v>9</v>
      </c>
      <c r="C11" s="58">
        <v>84314990</v>
      </c>
      <c r="D11" s="59" t="s">
        <v>173</v>
      </c>
      <c r="E11" s="65">
        <v>59.936543773000004</v>
      </c>
      <c r="F11" s="67">
        <v>1.1250243402449416</v>
      </c>
      <c r="G11" s="67">
        <v>0.60888870219262148</v>
      </c>
    </row>
    <row r="12" spans="2:7" ht="34.5">
      <c r="B12" s="97">
        <v>10</v>
      </c>
      <c r="C12" s="58">
        <v>10059010</v>
      </c>
      <c r="D12" s="59" t="s">
        <v>115</v>
      </c>
      <c r="E12" s="65">
        <v>52.604008180000001</v>
      </c>
      <c r="F12" s="67">
        <v>0.98739076148737748</v>
      </c>
      <c r="G12" s="67">
        <v>0.534398286163424</v>
      </c>
    </row>
    <row r="13" spans="2:7" ht="34.5">
      <c r="B13" s="97">
        <v>11</v>
      </c>
      <c r="C13" s="58">
        <v>87032390</v>
      </c>
      <c r="D13" s="59" t="s">
        <v>174</v>
      </c>
      <c r="E13" s="65">
        <v>44.378260372</v>
      </c>
      <c r="F13" s="67">
        <v>0.83299135975068184</v>
      </c>
      <c r="G13" s="67">
        <v>0.45083382628488888</v>
      </c>
    </row>
    <row r="14" spans="2:7" ht="23">
      <c r="B14" s="97">
        <v>12</v>
      </c>
      <c r="C14" s="58">
        <v>22060081</v>
      </c>
      <c r="D14" s="59" t="s">
        <v>227</v>
      </c>
      <c r="E14" s="65">
        <v>42.983305969999996</v>
      </c>
      <c r="F14" s="67">
        <v>0.80680770689065839</v>
      </c>
      <c r="G14" s="67">
        <v>0.43666263919294501</v>
      </c>
    </row>
    <row r="15" spans="2:7" ht="46">
      <c r="B15" s="97">
        <v>13</v>
      </c>
      <c r="C15" s="58">
        <v>87042181</v>
      </c>
      <c r="D15" s="59" t="s">
        <v>116</v>
      </c>
      <c r="E15" s="65">
        <v>42.874337840000003</v>
      </c>
      <c r="F15" s="67">
        <v>0.80476234706768845</v>
      </c>
      <c r="G15" s="67">
        <v>0.4355556440430855</v>
      </c>
    </row>
    <row r="16" spans="2:7">
      <c r="B16" s="97">
        <v>14</v>
      </c>
      <c r="C16" s="58">
        <v>88073000</v>
      </c>
      <c r="D16" s="59" t="s">
        <v>117</v>
      </c>
      <c r="E16" s="65">
        <v>41.856273549000001</v>
      </c>
      <c r="F16" s="67">
        <v>0.78565301851436009</v>
      </c>
      <c r="G16" s="67">
        <v>0.42521324179774805</v>
      </c>
    </row>
    <row r="17" spans="2:7">
      <c r="B17" s="97">
        <v>15</v>
      </c>
      <c r="C17" s="58">
        <v>87089990</v>
      </c>
      <c r="D17" s="59" t="s">
        <v>175</v>
      </c>
      <c r="E17" s="65">
        <v>40.023422511</v>
      </c>
      <c r="F17" s="67">
        <v>0.75124993318460342</v>
      </c>
      <c r="G17" s="67">
        <v>0.40659351133636379</v>
      </c>
    </row>
    <row r="18" spans="2:7">
      <c r="B18" s="97">
        <v>16</v>
      </c>
      <c r="C18" s="58">
        <v>10063000</v>
      </c>
      <c r="D18" s="59" t="s">
        <v>118</v>
      </c>
      <c r="E18" s="65">
        <v>39.998690442000004</v>
      </c>
      <c r="F18" s="67">
        <v>0.75078570588923277</v>
      </c>
      <c r="G18" s="67">
        <v>0.40634226098978088</v>
      </c>
    </row>
    <row r="19" spans="2:7" ht="44.5">
      <c r="B19" s="97">
        <v>17</v>
      </c>
      <c r="C19" s="58">
        <v>84749000</v>
      </c>
      <c r="D19" s="59" t="s">
        <v>228</v>
      </c>
      <c r="E19" s="65">
        <v>38.928675570000003</v>
      </c>
      <c r="F19" s="67">
        <v>0.7307012515706246</v>
      </c>
      <c r="G19" s="67">
        <v>0.39547209855254711</v>
      </c>
    </row>
    <row r="20" spans="2:7">
      <c r="B20" s="97">
        <v>18</v>
      </c>
      <c r="C20" s="58">
        <v>85044090</v>
      </c>
      <c r="D20" s="59" t="s">
        <v>119</v>
      </c>
      <c r="E20" s="65">
        <v>37.992491141999999</v>
      </c>
      <c r="F20" s="67">
        <v>0.71312882910250175</v>
      </c>
      <c r="G20" s="67">
        <v>0.38596150475626867</v>
      </c>
    </row>
    <row r="21" spans="2:7" ht="23">
      <c r="B21" s="97">
        <v>19</v>
      </c>
      <c r="C21" s="58">
        <v>15121910</v>
      </c>
      <c r="D21" s="59" t="s">
        <v>120</v>
      </c>
      <c r="E21" s="65">
        <v>37.835771289999997</v>
      </c>
      <c r="F21" s="67">
        <v>0.71018715717748471</v>
      </c>
      <c r="G21" s="67">
        <v>0.38436940515750795</v>
      </c>
    </row>
    <row r="22" spans="2:7" ht="34.5">
      <c r="B22" s="97">
        <v>20</v>
      </c>
      <c r="C22" s="58">
        <v>87032290</v>
      </c>
      <c r="D22" s="59" t="s">
        <v>176</v>
      </c>
      <c r="E22" s="65">
        <v>35.756697784000004</v>
      </c>
      <c r="F22" s="67">
        <v>0.67116241280338473</v>
      </c>
      <c r="G22" s="67">
        <v>0.36324832794581741</v>
      </c>
    </row>
    <row r="23" spans="2:7">
      <c r="B23" s="97">
        <v>21</v>
      </c>
      <c r="C23" s="58">
        <v>10059090</v>
      </c>
      <c r="D23" s="59" t="s">
        <v>121</v>
      </c>
      <c r="E23" s="65">
        <v>33.904542119999995</v>
      </c>
      <c r="F23" s="67">
        <v>0.6363969746791196</v>
      </c>
      <c r="G23" s="67">
        <v>0.34443248392947118</v>
      </c>
    </row>
    <row r="24" spans="2:7" ht="34.5">
      <c r="B24" s="97">
        <v>22</v>
      </c>
      <c r="C24" s="58">
        <v>33049990</v>
      </c>
      <c r="D24" s="59" t="s">
        <v>122</v>
      </c>
      <c r="E24" s="65">
        <v>32.064486959</v>
      </c>
      <c r="F24" s="67">
        <v>0.60185866610799943</v>
      </c>
      <c r="G24" s="67">
        <v>0.32573956758135114</v>
      </c>
    </row>
    <row r="25" spans="2:7">
      <c r="B25" s="97">
        <v>23</v>
      </c>
      <c r="C25" s="58">
        <v>17011300</v>
      </c>
      <c r="D25" s="59" t="s">
        <v>123</v>
      </c>
      <c r="E25" s="65">
        <v>30.692292070000001</v>
      </c>
      <c r="F25" s="67">
        <v>0.57610221515995319</v>
      </c>
      <c r="G25" s="67">
        <v>0.31179959185831096</v>
      </c>
    </row>
    <row r="26" spans="2:7" ht="23">
      <c r="B26" s="97">
        <v>24</v>
      </c>
      <c r="C26" s="58">
        <v>23040000</v>
      </c>
      <c r="D26" s="59" t="s">
        <v>124</v>
      </c>
      <c r="E26" s="65">
        <v>28.764504965999997</v>
      </c>
      <c r="F26" s="67">
        <v>0.53991715545707286</v>
      </c>
      <c r="G26" s="67">
        <v>0.2922154164293132</v>
      </c>
    </row>
    <row r="27" spans="2:7" ht="34.5">
      <c r="B27" s="97">
        <v>25</v>
      </c>
      <c r="C27" s="58">
        <v>44071100</v>
      </c>
      <c r="D27" s="59" t="s">
        <v>125</v>
      </c>
      <c r="E27" s="65">
        <v>25.517148370000001</v>
      </c>
      <c r="F27" s="67">
        <v>0.47896343704128541</v>
      </c>
      <c r="G27" s="67">
        <v>0.25922588085008941</v>
      </c>
    </row>
    <row r="28" spans="2:7">
      <c r="B28" s="97">
        <v>26</v>
      </c>
      <c r="C28" s="58">
        <v>62171090</v>
      </c>
      <c r="D28" s="59" t="s">
        <v>126</v>
      </c>
      <c r="E28" s="65">
        <v>24.609042061</v>
      </c>
      <c r="F28" s="67">
        <v>0.46191804808752301</v>
      </c>
      <c r="G28" s="67">
        <v>0.2500005295513209</v>
      </c>
    </row>
    <row r="29" spans="2:7">
      <c r="B29" s="97">
        <v>27</v>
      </c>
      <c r="C29" s="58">
        <v>27111390</v>
      </c>
      <c r="D29" s="59" t="s">
        <v>127</v>
      </c>
      <c r="E29" s="65">
        <v>22.736477860000001</v>
      </c>
      <c r="F29" s="67">
        <v>0.42676953647539145</v>
      </c>
      <c r="G29" s="67">
        <v>0.23097735747056974</v>
      </c>
    </row>
    <row r="30" spans="2:7" ht="34.5">
      <c r="B30" s="97">
        <v>28</v>
      </c>
      <c r="C30" s="58">
        <v>85176290</v>
      </c>
      <c r="D30" s="59" t="s">
        <v>177</v>
      </c>
      <c r="E30" s="65">
        <v>22.567126149</v>
      </c>
      <c r="F30" s="67">
        <v>0.42359076130846307</v>
      </c>
      <c r="G30" s="67">
        <v>0.22925693221689769</v>
      </c>
    </row>
    <row r="31" spans="2:7" ht="23">
      <c r="B31" s="97">
        <v>29</v>
      </c>
      <c r="C31" s="58">
        <v>30024990</v>
      </c>
      <c r="D31" s="59" t="s">
        <v>225</v>
      </c>
      <c r="E31" s="65">
        <v>22.385658436</v>
      </c>
      <c r="F31" s="67">
        <v>0.42018456566817414</v>
      </c>
      <c r="G31" s="67">
        <v>0.22741342184237709</v>
      </c>
    </row>
    <row r="32" spans="2:7">
      <c r="B32" s="97">
        <v>30</v>
      </c>
      <c r="C32" s="58">
        <v>10019900</v>
      </c>
      <c r="D32" s="59" t="s">
        <v>128</v>
      </c>
      <c r="E32" s="65">
        <v>21.996653730000002</v>
      </c>
      <c r="F32" s="67">
        <v>0.41288284729787039</v>
      </c>
      <c r="G32" s="67">
        <v>0.22346156616847918</v>
      </c>
    </row>
    <row r="33" spans="2:7">
      <c r="B33" s="97">
        <v>31</v>
      </c>
      <c r="C33" s="58">
        <v>73089099</v>
      </c>
      <c r="D33" s="59" t="s">
        <v>129</v>
      </c>
      <c r="E33" s="65">
        <v>21.17283724</v>
      </c>
      <c r="F33" s="67">
        <v>0.39741959992319176</v>
      </c>
      <c r="G33" s="67">
        <v>0.21509250579454836</v>
      </c>
    </row>
    <row r="34" spans="2:7">
      <c r="B34" s="97">
        <v>32</v>
      </c>
      <c r="C34" s="63" t="s">
        <v>179</v>
      </c>
      <c r="D34" s="59" t="s">
        <v>130</v>
      </c>
      <c r="E34" s="65">
        <v>20.623982004999998</v>
      </c>
      <c r="F34" s="67">
        <v>0.38711744601547815</v>
      </c>
      <c r="G34" s="67">
        <v>0.20951674632138834</v>
      </c>
    </row>
    <row r="35" spans="2:7" ht="15" customHeight="1">
      <c r="B35" s="97">
        <v>33</v>
      </c>
      <c r="C35" s="58">
        <v>34029090</v>
      </c>
      <c r="D35" s="59" t="s">
        <v>178</v>
      </c>
      <c r="E35" s="65">
        <v>20.619371557999997</v>
      </c>
      <c r="F35" s="67">
        <v>0.38703090673963908</v>
      </c>
      <c r="G35" s="67">
        <v>0.20946990930153964</v>
      </c>
    </row>
    <row r="36" spans="2:7" ht="15" customHeight="1">
      <c r="B36" s="97">
        <v>34</v>
      </c>
      <c r="C36" s="70">
        <v>85171310</v>
      </c>
      <c r="D36" s="59" t="s">
        <v>229</v>
      </c>
      <c r="E36" s="65">
        <v>19.735200046999999</v>
      </c>
      <c r="F36" s="67">
        <v>0.37043478009954672</v>
      </c>
      <c r="G36" s="67">
        <v>0.20048770896166956</v>
      </c>
    </row>
    <row r="37" spans="2:7" ht="34.5">
      <c r="B37" s="97">
        <v>35</v>
      </c>
      <c r="C37" s="58">
        <v>40118020</v>
      </c>
      <c r="D37" s="59" t="s">
        <v>131</v>
      </c>
      <c r="E37" s="65">
        <v>19.358622090000001</v>
      </c>
      <c r="F37" s="67">
        <v>0.3633663150037072</v>
      </c>
      <c r="G37" s="67">
        <v>0.19666209525293632</v>
      </c>
    </row>
    <row r="38" spans="2:7" ht="34.5" customHeight="1">
      <c r="B38" s="97">
        <v>36</v>
      </c>
      <c r="C38" s="59">
        <v>30039090</v>
      </c>
      <c r="D38" s="59" t="s">
        <v>200</v>
      </c>
      <c r="E38" s="65">
        <v>18.871994699999998</v>
      </c>
      <c r="F38" s="67">
        <v>0.35423219374951348</v>
      </c>
      <c r="G38" s="67">
        <v>0.19171850155706557</v>
      </c>
    </row>
    <row r="39" spans="2:7" ht="34.5">
      <c r="B39" s="97">
        <v>37</v>
      </c>
      <c r="C39" s="58">
        <v>84713090</v>
      </c>
      <c r="D39" s="59" t="s">
        <v>132</v>
      </c>
      <c r="E39" s="65">
        <v>18.351640818</v>
      </c>
      <c r="F39" s="67">
        <v>0.34446501756718151</v>
      </c>
      <c r="G39" s="67">
        <v>0.18643228416869156</v>
      </c>
    </row>
    <row r="40" spans="2:7" ht="23">
      <c r="B40" s="97">
        <v>38</v>
      </c>
      <c r="C40" s="58">
        <v>17049000</v>
      </c>
      <c r="D40" s="59" t="s">
        <v>133</v>
      </c>
      <c r="E40" s="65">
        <v>17.781153116999999</v>
      </c>
      <c r="F40" s="67">
        <v>0.33375681670951873</v>
      </c>
      <c r="G40" s="67">
        <v>0.18063676287212957</v>
      </c>
    </row>
    <row r="41" spans="2:7" ht="23">
      <c r="B41" s="97">
        <v>39</v>
      </c>
      <c r="C41" s="58">
        <v>22029990</v>
      </c>
      <c r="D41" s="59" t="s">
        <v>134</v>
      </c>
      <c r="E41" s="65">
        <v>17.669630219999998</v>
      </c>
      <c r="F41" s="67">
        <v>0.33166350325296023</v>
      </c>
      <c r="G41" s="67">
        <v>0.17950381412759953</v>
      </c>
    </row>
    <row r="42" spans="2:7">
      <c r="B42" s="97">
        <v>40</v>
      </c>
      <c r="C42" s="58">
        <v>84314300</v>
      </c>
      <c r="D42" s="59" t="s">
        <v>230</v>
      </c>
      <c r="E42" s="65">
        <v>17.255092440000002</v>
      </c>
      <c r="F42" s="67">
        <v>0.32388252251744465</v>
      </c>
      <c r="G42" s="67">
        <v>0.17529257078614222</v>
      </c>
    </row>
    <row r="43" spans="2:7">
      <c r="B43" s="97">
        <v>41</v>
      </c>
      <c r="C43" s="58">
        <v>31023000</v>
      </c>
      <c r="D43" s="59" t="s">
        <v>135</v>
      </c>
      <c r="E43" s="65">
        <v>16.99308143</v>
      </c>
      <c r="F43" s="67">
        <v>0.31896450847948893</v>
      </c>
      <c r="G43" s="67">
        <v>0.17263082998835291</v>
      </c>
    </row>
    <row r="44" spans="2:7">
      <c r="B44" s="97">
        <v>42</v>
      </c>
      <c r="C44" s="58">
        <v>39269099</v>
      </c>
      <c r="D44" s="59" t="s">
        <v>231</v>
      </c>
      <c r="E44" s="65">
        <v>16.797299129999999</v>
      </c>
      <c r="F44" s="67">
        <v>0.31528962435998853</v>
      </c>
      <c r="G44" s="67">
        <v>0.17064189931175644</v>
      </c>
    </row>
    <row r="45" spans="2:7">
      <c r="B45" s="97">
        <v>43</v>
      </c>
      <c r="C45" s="58">
        <v>20099010</v>
      </c>
      <c r="D45" s="59" t="s">
        <v>136</v>
      </c>
      <c r="E45" s="65">
        <v>16.697904707999999</v>
      </c>
      <c r="F45" s="67">
        <v>0.31342396549820822</v>
      </c>
      <c r="G45" s="67">
        <v>0.16963216239989887</v>
      </c>
    </row>
    <row r="46" spans="2:7" ht="23">
      <c r="B46" s="97">
        <v>44</v>
      </c>
      <c r="C46" s="58">
        <v>87041090</v>
      </c>
      <c r="D46" s="59" t="s">
        <v>180</v>
      </c>
      <c r="E46" s="65">
        <v>16.547940029999999</v>
      </c>
      <c r="F46" s="67">
        <v>0.3106090899263706</v>
      </c>
      <c r="G46" s="67">
        <v>0.16810868786476413</v>
      </c>
    </row>
    <row r="47" spans="2:7" ht="46">
      <c r="B47" s="97">
        <v>45</v>
      </c>
      <c r="C47" s="70">
        <v>38249999</v>
      </c>
      <c r="D47" s="59" t="s">
        <v>192</v>
      </c>
      <c r="E47" s="65">
        <v>16.363847310000001</v>
      </c>
      <c r="F47" s="67">
        <v>0.30715362222962977</v>
      </c>
      <c r="G47" s="67">
        <v>0.16623851033520154</v>
      </c>
    </row>
    <row r="48" spans="2:7">
      <c r="B48" s="97">
        <v>46</v>
      </c>
      <c r="C48" s="58">
        <v>21039095</v>
      </c>
      <c r="D48" s="59" t="s">
        <v>137</v>
      </c>
      <c r="E48" s="65">
        <v>16.065025070000001</v>
      </c>
      <c r="F48" s="67">
        <v>0.30154465193798685</v>
      </c>
      <c r="G48" s="67">
        <v>0.16320280833361472</v>
      </c>
    </row>
    <row r="49" spans="2:7" ht="46">
      <c r="B49" s="97">
        <v>47</v>
      </c>
      <c r="C49" s="58">
        <v>19049090</v>
      </c>
      <c r="D49" s="59" t="s">
        <v>138</v>
      </c>
      <c r="E49" s="65">
        <v>15.975908904999999</v>
      </c>
      <c r="F49" s="67">
        <v>0.29987191860331214</v>
      </c>
      <c r="G49" s="67">
        <v>0.16229748709492697</v>
      </c>
    </row>
    <row r="50" spans="2:7">
      <c r="B50" s="97">
        <v>48</v>
      </c>
      <c r="C50" s="58">
        <v>84294090</v>
      </c>
      <c r="D50" s="59" t="s">
        <v>139</v>
      </c>
      <c r="E50" s="65">
        <v>15.966045289999999</v>
      </c>
      <c r="F50" s="67">
        <v>0.29968677601317822</v>
      </c>
      <c r="G50" s="67">
        <v>0.162197283723858</v>
      </c>
    </row>
    <row r="51" spans="2:7">
      <c r="B51" s="97">
        <v>49</v>
      </c>
      <c r="C51" s="58">
        <v>48181000</v>
      </c>
      <c r="D51" s="59" t="s">
        <v>140</v>
      </c>
      <c r="E51" s="65">
        <v>15.740118744999998</v>
      </c>
      <c r="F51" s="67">
        <v>0.29544607666296074</v>
      </c>
      <c r="G51" s="67">
        <v>0.15990212100481777</v>
      </c>
    </row>
    <row r="52" spans="2:7" ht="34.5">
      <c r="B52" s="97">
        <v>50</v>
      </c>
      <c r="C52" s="70">
        <v>33021000</v>
      </c>
      <c r="D52" s="59" t="s">
        <v>193</v>
      </c>
      <c r="E52" s="65">
        <v>15.348710017999998</v>
      </c>
      <c r="F52" s="67">
        <v>0.28809923420025513</v>
      </c>
      <c r="G52" s="67">
        <v>0.15592584314814803</v>
      </c>
    </row>
    <row r="53" spans="2:7">
      <c r="B53" s="58"/>
      <c r="C53" s="58"/>
      <c r="D53" s="54" t="s">
        <v>97</v>
      </c>
      <c r="E53" s="82">
        <v>2452.8436239140001</v>
      </c>
      <c r="F53" s="82">
        <v>46.040505608215483</v>
      </c>
      <c r="G53" s="82">
        <v>24.918166394493248</v>
      </c>
    </row>
    <row r="54" spans="2:7">
      <c r="B54" s="58"/>
      <c r="C54" s="58"/>
      <c r="D54" s="54" t="s">
        <v>98</v>
      </c>
      <c r="E54" s="82">
        <v>2874.7338896489996</v>
      </c>
      <c r="F54" s="82">
        <v>53.95949439178451</v>
      </c>
      <c r="G54" s="82">
        <v>29.204102823260168</v>
      </c>
    </row>
    <row r="55" spans="2:7">
      <c r="B55" s="58"/>
      <c r="C55" s="58"/>
      <c r="D55" s="54" t="s">
        <v>96</v>
      </c>
      <c r="E55" s="82">
        <v>5327.5775135630001</v>
      </c>
      <c r="F55" s="82">
        <v>100</v>
      </c>
      <c r="G55" s="82">
        <v>54.122269217753413</v>
      </c>
    </row>
    <row r="56" spans="2:7">
      <c r="B56" s="58"/>
      <c r="C56" s="58"/>
      <c r="D56" s="54" t="s">
        <v>99</v>
      </c>
      <c r="E56" s="82">
        <v>4516.0184600800003</v>
      </c>
      <c r="F56" s="82"/>
      <c r="G56" s="82">
        <v>45.877730782246587</v>
      </c>
    </row>
    <row r="57" spans="2:7">
      <c r="B57" s="58"/>
      <c r="C57" s="58"/>
      <c r="D57" s="54" t="s">
        <v>100</v>
      </c>
      <c r="E57" s="82">
        <v>9843.5959736429995</v>
      </c>
      <c r="F57" s="82"/>
      <c r="G57" s="82">
        <v>100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7"/>
  <sheetViews>
    <sheetView workbookViewId="0">
      <selection sqref="A1:XFD1"/>
    </sheetView>
  </sheetViews>
  <sheetFormatPr defaultColWidth="8.7265625" defaultRowHeight="11.5"/>
  <cols>
    <col min="1" max="1" width="8.7265625" style="51"/>
    <col min="2" max="2" width="4.81640625" style="51" customWidth="1"/>
    <col min="3" max="3" width="7.81640625" style="26" customWidth="1"/>
    <col min="4" max="4" width="39.54296875" style="85" customWidth="1"/>
    <col min="5" max="5" width="7.54296875" style="62" bestFit="1" customWidth="1"/>
    <col min="6" max="6" width="8" style="51" bestFit="1" customWidth="1"/>
    <col min="7" max="7" width="6.453125" style="51" bestFit="1" customWidth="1"/>
    <col min="8" max="16384" width="8.7265625" style="51"/>
  </cols>
  <sheetData>
    <row r="2" spans="2:7" ht="102" customHeight="1">
      <c r="B2" s="55" t="s">
        <v>101</v>
      </c>
      <c r="C2" s="54" t="s">
        <v>102</v>
      </c>
      <c r="D2" s="54" t="s">
        <v>103</v>
      </c>
      <c r="E2" s="56" t="s">
        <v>104</v>
      </c>
      <c r="F2" s="69" t="s">
        <v>170</v>
      </c>
      <c r="G2" s="69" t="s">
        <v>171</v>
      </c>
    </row>
    <row r="3" spans="2:7">
      <c r="B3" s="97">
        <v>1</v>
      </c>
      <c r="C3" s="58">
        <v>26030000</v>
      </c>
      <c r="D3" s="59" t="s">
        <v>235</v>
      </c>
      <c r="E3" s="65">
        <v>945.63246375000006</v>
      </c>
      <c r="F3" s="67">
        <v>53.744815474795836</v>
      </c>
      <c r="G3" s="67">
        <v>16.828341279259913</v>
      </c>
    </row>
    <row r="4" spans="2:7" ht="23">
      <c r="B4" s="97">
        <v>2</v>
      </c>
      <c r="C4" s="58">
        <v>85443000</v>
      </c>
      <c r="D4" s="59" t="s">
        <v>236</v>
      </c>
      <c r="E4" s="65">
        <v>140.83291955000001</v>
      </c>
      <c r="F4" s="67">
        <v>8.0042083622803482</v>
      </c>
      <c r="G4" s="67">
        <v>2.5062426729128409</v>
      </c>
    </row>
    <row r="5" spans="2:7" ht="23">
      <c r="B5" s="97">
        <v>3</v>
      </c>
      <c r="C5" s="58">
        <v>84314990</v>
      </c>
      <c r="D5" s="59" t="s">
        <v>237</v>
      </c>
      <c r="E5" s="65">
        <v>90.494559019999997</v>
      </c>
      <c r="F5" s="67">
        <v>5.1432385862851797</v>
      </c>
      <c r="G5" s="67">
        <v>1.6104283445024528</v>
      </c>
    </row>
    <row r="6" spans="2:7">
      <c r="B6" s="97">
        <v>4</v>
      </c>
      <c r="C6" s="58">
        <v>28362000</v>
      </c>
      <c r="D6" s="59" t="s">
        <v>143</v>
      </c>
      <c r="E6" s="65">
        <v>80.506566680000006</v>
      </c>
      <c r="F6" s="67">
        <v>4.5755732132625262</v>
      </c>
      <c r="G6" s="67">
        <v>1.4326834486413162</v>
      </c>
    </row>
    <row r="7" spans="2:7" ht="23">
      <c r="B7" s="97">
        <v>5</v>
      </c>
      <c r="C7" s="58">
        <v>85444290</v>
      </c>
      <c r="D7" s="59" t="s">
        <v>181</v>
      </c>
      <c r="E7" s="65">
        <v>58.645544749999999</v>
      </c>
      <c r="F7" s="67">
        <v>3.3331067849642992</v>
      </c>
      <c r="G7" s="67">
        <v>1.0436478012265251</v>
      </c>
    </row>
    <row r="8" spans="2:7">
      <c r="B8" s="97">
        <v>6</v>
      </c>
      <c r="C8" s="64" t="s">
        <v>142</v>
      </c>
      <c r="D8" s="59" t="s">
        <v>144</v>
      </c>
      <c r="E8" s="65">
        <v>27.397237899999997</v>
      </c>
      <c r="F8" s="67">
        <v>1.55711605925139</v>
      </c>
      <c r="G8" s="67">
        <v>0.48755736204522204</v>
      </c>
    </row>
    <row r="9" spans="2:7">
      <c r="B9" s="97">
        <v>7</v>
      </c>
      <c r="C9" s="58">
        <v>25010090</v>
      </c>
      <c r="D9" s="59" t="s">
        <v>145</v>
      </c>
      <c r="E9" s="65">
        <v>24.74958123</v>
      </c>
      <c r="F9" s="67">
        <v>1.4066370680739233</v>
      </c>
      <c r="G9" s="67">
        <v>0.44044003925748815</v>
      </c>
    </row>
    <row r="10" spans="2:7">
      <c r="B10" s="97">
        <v>8</v>
      </c>
      <c r="C10" s="58">
        <v>30024200</v>
      </c>
      <c r="D10" s="59" t="s">
        <v>146</v>
      </c>
      <c r="E10" s="65">
        <v>18.243640460000002</v>
      </c>
      <c r="F10" s="67">
        <v>1.0368733389534286</v>
      </c>
      <c r="G10" s="67">
        <v>0.32466123954703779</v>
      </c>
    </row>
    <row r="11" spans="2:7" ht="23">
      <c r="B11" s="97">
        <v>9</v>
      </c>
      <c r="C11" s="58">
        <v>94038900</v>
      </c>
      <c r="D11" s="59" t="s">
        <v>182</v>
      </c>
      <c r="E11" s="65">
        <v>16.234224000000001</v>
      </c>
      <c r="F11" s="67">
        <v>0.92266859134308365</v>
      </c>
      <c r="G11" s="67">
        <v>0.28890194906440675</v>
      </c>
    </row>
    <row r="12" spans="2:7" ht="23">
      <c r="B12" s="97">
        <v>10</v>
      </c>
      <c r="C12" s="58">
        <v>39172300</v>
      </c>
      <c r="D12" s="59" t="s">
        <v>147</v>
      </c>
      <c r="E12" s="65">
        <v>16.204707320000001</v>
      </c>
      <c r="F12" s="67">
        <v>0.92099101725289456</v>
      </c>
      <c r="G12" s="67">
        <v>0.28837667441118586</v>
      </c>
    </row>
    <row r="13" spans="2:7" ht="23">
      <c r="B13" s="97">
        <v>11</v>
      </c>
      <c r="C13" s="58">
        <v>63026090</v>
      </c>
      <c r="D13" s="59" t="s">
        <v>148</v>
      </c>
      <c r="E13" s="65">
        <v>15.159549699999999</v>
      </c>
      <c r="F13" s="67">
        <v>0.86158971116170779</v>
      </c>
      <c r="G13" s="67">
        <v>0.26977719755922686</v>
      </c>
    </row>
    <row r="14" spans="2:7">
      <c r="B14" s="97">
        <v>12</v>
      </c>
      <c r="C14" s="58">
        <v>84314300</v>
      </c>
      <c r="D14" s="59" t="s">
        <v>230</v>
      </c>
      <c r="E14" s="65">
        <v>12.94223891</v>
      </c>
      <c r="F14" s="67">
        <v>0.73556933450686313</v>
      </c>
      <c r="G14" s="67">
        <v>0.2303182490494281</v>
      </c>
    </row>
    <row r="15" spans="2:7" ht="23">
      <c r="B15" s="97">
        <v>13</v>
      </c>
      <c r="C15" s="58">
        <v>87041090</v>
      </c>
      <c r="D15" s="59" t="s">
        <v>183</v>
      </c>
      <c r="E15" s="65">
        <v>12.397062349999999</v>
      </c>
      <c r="F15" s="67">
        <v>0.70458434325329478</v>
      </c>
      <c r="G15" s="67">
        <v>0.22061636426773304</v>
      </c>
    </row>
    <row r="16" spans="2:7">
      <c r="B16" s="97">
        <v>14</v>
      </c>
      <c r="C16" s="58">
        <v>76020090</v>
      </c>
      <c r="D16" s="59" t="s">
        <v>149</v>
      </c>
      <c r="E16" s="65">
        <v>10.434652509999999</v>
      </c>
      <c r="F16" s="67">
        <v>0.59305120667032007</v>
      </c>
      <c r="G16" s="67">
        <v>0.18569359693132259</v>
      </c>
    </row>
    <row r="17" spans="2:7">
      <c r="B17" s="97">
        <v>15</v>
      </c>
      <c r="C17" s="58">
        <v>27011200</v>
      </c>
      <c r="D17" s="59" t="s">
        <v>150</v>
      </c>
      <c r="E17" s="65">
        <v>10.29890582</v>
      </c>
      <c r="F17" s="67">
        <v>0.58533607305864965</v>
      </c>
      <c r="G17" s="67">
        <v>0.1832778680784965</v>
      </c>
    </row>
    <row r="18" spans="2:7" ht="34.5">
      <c r="B18" s="97">
        <v>16</v>
      </c>
      <c r="C18" s="58">
        <v>72071900</v>
      </c>
      <c r="D18" s="59" t="s">
        <v>184</v>
      </c>
      <c r="E18" s="65">
        <v>9.584103390000001</v>
      </c>
      <c r="F18" s="67">
        <v>0.54471043236423078</v>
      </c>
      <c r="G18" s="67">
        <v>0.17055734535914918</v>
      </c>
    </row>
    <row r="19" spans="2:7" ht="23">
      <c r="B19" s="97">
        <v>17</v>
      </c>
      <c r="C19" s="58">
        <v>85071099</v>
      </c>
      <c r="D19" s="59" t="s">
        <v>151</v>
      </c>
      <c r="E19" s="65">
        <v>9.2944762100000009</v>
      </c>
      <c r="F19" s="67">
        <v>0.52824953456059887</v>
      </c>
      <c r="G19" s="67">
        <v>0.16540318111920596</v>
      </c>
    </row>
    <row r="20" spans="2:7">
      <c r="B20" s="97">
        <v>18</v>
      </c>
      <c r="C20" s="70">
        <v>84295190</v>
      </c>
      <c r="D20" s="59" t="s">
        <v>194</v>
      </c>
      <c r="E20" s="65">
        <v>9.1876355899999993</v>
      </c>
      <c r="F20" s="67">
        <v>0.5221772711525281</v>
      </c>
      <c r="G20" s="67">
        <v>0.16350186059059615</v>
      </c>
    </row>
    <row r="21" spans="2:7" ht="23">
      <c r="B21" s="97">
        <v>19</v>
      </c>
      <c r="C21" s="58">
        <v>84831000</v>
      </c>
      <c r="D21" s="59" t="s">
        <v>152</v>
      </c>
      <c r="E21" s="65">
        <v>8.7678245500000003</v>
      </c>
      <c r="F21" s="67">
        <v>0.4983174019707875</v>
      </c>
      <c r="G21" s="67">
        <v>0.15603096283196258</v>
      </c>
    </row>
    <row r="22" spans="2:7">
      <c r="B22" s="97">
        <v>20</v>
      </c>
      <c r="C22" s="58">
        <v>27011900</v>
      </c>
      <c r="D22" s="59" t="s">
        <v>153</v>
      </c>
      <c r="E22" s="65">
        <v>8.3961654800000005</v>
      </c>
      <c r="F22" s="67">
        <v>0.47719423953464146</v>
      </c>
      <c r="G22" s="67">
        <v>0.14941697070579352</v>
      </c>
    </row>
    <row r="23" spans="2:7">
      <c r="B23" s="97">
        <v>21</v>
      </c>
      <c r="C23" s="58">
        <v>63019000</v>
      </c>
      <c r="D23" s="59" t="s">
        <v>154</v>
      </c>
      <c r="E23" s="65">
        <v>7.7492908899999993</v>
      </c>
      <c r="F23" s="67">
        <v>0.44042926285753414</v>
      </c>
      <c r="G23" s="67">
        <v>0.1379052821981544</v>
      </c>
    </row>
    <row r="24" spans="2:7">
      <c r="B24" s="97">
        <v>22</v>
      </c>
      <c r="C24" s="58">
        <v>74031900</v>
      </c>
      <c r="D24" s="59" t="s">
        <v>185</v>
      </c>
      <c r="E24" s="65">
        <v>7.7146365000000001</v>
      </c>
      <c r="F24" s="67">
        <v>0.43845968813655251</v>
      </c>
      <c r="G24" s="67">
        <v>0.13728857758605603</v>
      </c>
    </row>
    <row r="25" spans="2:7">
      <c r="B25" s="97">
        <v>23</v>
      </c>
      <c r="C25" s="58">
        <v>68101100</v>
      </c>
      <c r="D25" s="59" t="s">
        <v>155</v>
      </c>
      <c r="E25" s="65">
        <v>7.4180495099999995</v>
      </c>
      <c r="F25" s="67">
        <v>0.42160323104479469</v>
      </c>
      <c r="G25" s="67">
        <v>0.13201055755392233</v>
      </c>
    </row>
    <row r="26" spans="2:7" ht="23">
      <c r="B26" s="97">
        <v>24</v>
      </c>
      <c r="C26" s="58">
        <v>85442090</v>
      </c>
      <c r="D26" s="59" t="s">
        <v>186</v>
      </c>
      <c r="E26" s="65">
        <v>6.7890415199999996</v>
      </c>
      <c r="F26" s="67">
        <v>0.3858536986940741</v>
      </c>
      <c r="G26" s="67">
        <v>0.12081682052725048</v>
      </c>
    </row>
    <row r="27" spans="2:7">
      <c r="B27" s="97">
        <v>25</v>
      </c>
      <c r="C27" s="58">
        <v>62171090</v>
      </c>
      <c r="D27" s="59" t="s">
        <v>126</v>
      </c>
      <c r="E27" s="65">
        <v>6.6265567900000004</v>
      </c>
      <c r="F27" s="67">
        <v>0.37661891439247391</v>
      </c>
      <c r="G27" s="67">
        <v>0.11792526530476471</v>
      </c>
    </row>
    <row r="28" spans="2:7">
      <c r="B28" s="97">
        <v>26</v>
      </c>
      <c r="C28" s="58">
        <v>24022090</v>
      </c>
      <c r="D28" s="59" t="s">
        <v>156</v>
      </c>
      <c r="E28" s="65">
        <v>5.7513828799999995</v>
      </c>
      <c r="F28" s="67">
        <v>0.32687859550073511</v>
      </c>
      <c r="G28" s="67">
        <v>0.10235079446037339</v>
      </c>
    </row>
    <row r="29" spans="2:7">
      <c r="B29" s="97">
        <v>27</v>
      </c>
      <c r="C29" s="64" t="s">
        <v>141</v>
      </c>
      <c r="D29" s="59" t="s">
        <v>157</v>
      </c>
      <c r="E29" s="65">
        <v>5.3411784299999994</v>
      </c>
      <c r="F29" s="67">
        <v>0.30356471477294888</v>
      </c>
      <c r="G29" s="67">
        <v>9.5050854215622982E-2</v>
      </c>
    </row>
    <row r="30" spans="2:7" ht="23">
      <c r="B30" s="97">
        <v>28</v>
      </c>
      <c r="C30" s="58">
        <v>87032390</v>
      </c>
      <c r="D30" s="59" t="s">
        <v>187</v>
      </c>
      <c r="E30" s="65">
        <v>4.9056864899999999</v>
      </c>
      <c r="F30" s="67">
        <v>0.27881362504909968</v>
      </c>
      <c r="G30" s="67">
        <v>8.7300901383394011E-2</v>
      </c>
    </row>
    <row r="31" spans="2:7">
      <c r="B31" s="97">
        <v>29</v>
      </c>
      <c r="C31" s="58">
        <v>25232900</v>
      </c>
      <c r="D31" s="59" t="s">
        <v>112</v>
      </c>
      <c r="E31" s="65">
        <v>4.6342559900000007</v>
      </c>
      <c r="F31" s="67">
        <v>0.26338693159688742</v>
      </c>
      <c r="G31" s="67">
        <v>8.2470562681308451E-2</v>
      </c>
    </row>
    <row r="32" spans="2:7">
      <c r="B32" s="97">
        <v>30</v>
      </c>
      <c r="C32" s="58">
        <v>87059000</v>
      </c>
      <c r="D32" s="59" t="s">
        <v>188</v>
      </c>
      <c r="E32" s="65">
        <v>4.3863847699999994</v>
      </c>
      <c r="F32" s="67">
        <v>0.24929922470114091</v>
      </c>
      <c r="G32" s="67">
        <v>7.8059481586519264E-2</v>
      </c>
    </row>
    <row r="33" spans="2:7" ht="34.5">
      <c r="B33" s="97">
        <v>31</v>
      </c>
      <c r="C33" s="58">
        <v>72142000</v>
      </c>
      <c r="D33" s="59" t="s">
        <v>158</v>
      </c>
      <c r="E33" s="65">
        <v>4.1522388399999999</v>
      </c>
      <c r="F33" s="67">
        <v>0.2359915916783481</v>
      </c>
      <c r="G33" s="67">
        <v>7.3892653806977848E-2</v>
      </c>
    </row>
    <row r="34" spans="2:7" ht="23">
      <c r="B34" s="97">
        <v>32</v>
      </c>
      <c r="C34" s="58">
        <v>39251000</v>
      </c>
      <c r="D34" s="59" t="s">
        <v>159</v>
      </c>
      <c r="E34" s="65">
        <v>3.9686323900000002</v>
      </c>
      <c r="F34" s="67">
        <v>0.22555635901289986</v>
      </c>
      <c r="G34" s="67">
        <v>7.0625219449425777E-2</v>
      </c>
    </row>
    <row r="35" spans="2:7" ht="23">
      <c r="B35" s="97">
        <v>33</v>
      </c>
      <c r="C35" s="58">
        <v>84295900</v>
      </c>
      <c r="D35" s="59" t="s">
        <v>189</v>
      </c>
      <c r="E35" s="65">
        <v>3.8492551000000002</v>
      </c>
      <c r="F35" s="67">
        <v>0.21877157669114214</v>
      </c>
      <c r="G35" s="67">
        <v>6.8500798118598577E-2</v>
      </c>
    </row>
    <row r="36" spans="2:7" ht="46">
      <c r="B36" s="97">
        <v>34</v>
      </c>
      <c r="C36" s="58">
        <v>87042181</v>
      </c>
      <c r="D36" s="59" t="s">
        <v>116</v>
      </c>
      <c r="E36" s="65">
        <v>3.6766274000000001</v>
      </c>
      <c r="F36" s="67">
        <v>0.20896031889490893</v>
      </c>
      <c r="G36" s="67">
        <v>6.542874003978276E-2</v>
      </c>
    </row>
    <row r="37" spans="2:7">
      <c r="B37" s="97">
        <v>35</v>
      </c>
      <c r="C37" s="58">
        <v>87089990</v>
      </c>
      <c r="D37" s="59" t="s">
        <v>234</v>
      </c>
      <c r="E37" s="65">
        <v>3.5132135299999998</v>
      </c>
      <c r="F37" s="67">
        <v>0.19967272712342526</v>
      </c>
      <c r="G37" s="67">
        <v>6.2520649973564768E-2</v>
      </c>
    </row>
    <row r="38" spans="2:7" ht="23">
      <c r="B38" s="97">
        <v>36</v>
      </c>
      <c r="C38" s="58">
        <v>30049099</v>
      </c>
      <c r="D38" s="59" t="s">
        <v>111</v>
      </c>
      <c r="E38" s="65">
        <v>3.4448770400000002</v>
      </c>
      <c r="F38" s="67">
        <v>0.19578883757221358</v>
      </c>
      <c r="G38" s="67">
        <v>6.1304543484383626E-2</v>
      </c>
    </row>
    <row r="39" spans="2:7">
      <c r="B39" s="97">
        <v>37</v>
      </c>
      <c r="C39" s="58">
        <v>24012000</v>
      </c>
      <c r="D39" s="59" t="s">
        <v>160</v>
      </c>
      <c r="E39" s="65">
        <v>3.3323974300000003</v>
      </c>
      <c r="F39" s="67">
        <v>0.18939608339354022</v>
      </c>
      <c r="G39" s="67">
        <v>5.9302872289074E-2</v>
      </c>
    </row>
    <row r="40" spans="2:7" ht="23">
      <c r="B40" s="97">
        <v>38</v>
      </c>
      <c r="C40" s="58">
        <v>72165000</v>
      </c>
      <c r="D40" s="59" t="s">
        <v>161</v>
      </c>
      <c r="E40" s="65">
        <v>2.9338814700000002</v>
      </c>
      <c r="F40" s="67">
        <v>0.16674651545355512</v>
      </c>
      <c r="G40" s="67">
        <v>5.2210938755492521E-2</v>
      </c>
    </row>
    <row r="41" spans="2:7" ht="34.5">
      <c r="B41" s="97">
        <v>39</v>
      </c>
      <c r="C41" s="70">
        <v>87032290</v>
      </c>
      <c r="D41" s="59" t="s">
        <v>195</v>
      </c>
      <c r="E41" s="65">
        <v>2.68887673</v>
      </c>
      <c r="F41" s="67">
        <v>0.15282172432536947</v>
      </c>
      <c r="G41" s="67">
        <v>4.7850869132453053E-2</v>
      </c>
    </row>
    <row r="42" spans="2:7" ht="23">
      <c r="B42" s="97">
        <v>40</v>
      </c>
      <c r="C42" s="70">
        <v>90261000</v>
      </c>
      <c r="D42" s="59" t="s">
        <v>196</v>
      </c>
      <c r="E42" s="65">
        <v>2.58280091</v>
      </c>
      <c r="F42" s="67">
        <v>0.1467929281590136</v>
      </c>
      <c r="G42" s="67">
        <v>4.5963158876231064E-2</v>
      </c>
    </row>
    <row r="43" spans="2:7" ht="34.5">
      <c r="B43" s="97">
        <v>41</v>
      </c>
      <c r="C43" s="70">
        <v>85285990</v>
      </c>
      <c r="D43" s="59" t="s">
        <v>197</v>
      </c>
      <c r="E43" s="65">
        <v>2.5619990000000001</v>
      </c>
      <c r="F43" s="67">
        <v>0.14561065612698143</v>
      </c>
      <c r="G43" s="67">
        <v>4.5592971034590937E-2</v>
      </c>
    </row>
    <row r="44" spans="2:7">
      <c r="B44" s="97">
        <v>42</v>
      </c>
      <c r="C44" s="70">
        <v>85171390</v>
      </c>
      <c r="D44" s="59" t="s">
        <v>198</v>
      </c>
      <c r="E44" s="65">
        <v>2.4724884999999999</v>
      </c>
      <c r="F44" s="67">
        <v>0.14052334632114066</v>
      </c>
      <c r="G44" s="67">
        <v>4.4000054864915712E-2</v>
      </c>
    </row>
    <row r="45" spans="2:7" ht="23">
      <c r="B45" s="97">
        <v>43</v>
      </c>
      <c r="C45" s="70">
        <v>87012120</v>
      </c>
      <c r="D45" s="59" t="s">
        <v>199</v>
      </c>
      <c r="E45" s="65">
        <v>2.4</v>
      </c>
      <c r="F45" s="67">
        <v>0.13640347818432222</v>
      </c>
      <c r="G45" s="67">
        <v>4.2710059794331783E-2</v>
      </c>
    </row>
    <row r="46" spans="2:7">
      <c r="B46" s="97">
        <v>44</v>
      </c>
      <c r="C46" s="58">
        <v>99990010</v>
      </c>
      <c r="D46" s="59" t="s">
        <v>162</v>
      </c>
      <c r="E46" s="65">
        <v>2.2258668199999998</v>
      </c>
      <c r="F46" s="67">
        <v>0.12650665675961528</v>
      </c>
      <c r="G46" s="67">
        <v>3.9611210406841305E-2</v>
      </c>
    </row>
    <row r="47" spans="2:7" ht="46">
      <c r="B47" s="97">
        <v>45</v>
      </c>
      <c r="C47" s="58">
        <v>87042110</v>
      </c>
      <c r="D47" s="59" t="s">
        <v>163</v>
      </c>
      <c r="E47" s="65">
        <v>2.2127516300000001</v>
      </c>
      <c r="F47" s="67">
        <v>0.12576125778751185</v>
      </c>
      <c r="G47" s="67">
        <v>3.9377814344710466E-2</v>
      </c>
    </row>
    <row r="48" spans="2:7">
      <c r="B48" s="97">
        <v>46</v>
      </c>
      <c r="C48" s="58">
        <v>39174000</v>
      </c>
      <c r="D48" s="59" t="s">
        <v>164</v>
      </c>
      <c r="E48" s="65">
        <v>2.1808367799999999</v>
      </c>
      <c r="F48" s="67">
        <v>0.12394738422679064</v>
      </c>
      <c r="G48" s="67">
        <v>3.880986219811583E-2</v>
      </c>
    </row>
    <row r="49" spans="2:7" ht="23">
      <c r="B49" s="97">
        <v>47</v>
      </c>
      <c r="C49" s="58">
        <v>68129100</v>
      </c>
      <c r="D49" s="59" t="s">
        <v>165</v>
      </c>
      <c r="E49" s="65">
        <v>2.15439194</v>
      </c>
      <c r="F49" s="67">
        <v>0.12244439749511235</v>
      </c>
      <c r="G49" s="67">
        <v>3.8339253574094359E-2</v>
      </c>
    </row>
    <row r="50" spans="2:7" ht="46">
      <c r="B50" s="97">
        <v>48</v>
      </c>
      <c r="C50" s="58">
        <v>11031310</v>
      </c>
      <c r="D50" s="59" t="s">
        <v>166</v>
      </c>
      <c r="E50" s="65">
        <v>2.1482460299999997</v>
      </c>
      <c r="F50" s="67">
        <v>0.12209509603652575</v>
      </c>
      <c r="G50" s="67">
        <v>3.8229881830931609E-2</v>
      </c>
    </row>
    <row r="51" spans="2:7">
      <c r="B51" s="97">
        <v>49</v>
      </c>
      <c r="C51" s="58">
        <v>39233090</v>
      </c>
      <c r="D51" s="59" t="s">
        <v>190</v>
      </c>
      <c r="E51" s="65">
        <v>2.1466139399999999</v>
      </c>
      <c r="F51" s="67">
        <v>0.12200233655623001</v>
      </c>
      <c r="G51" s="67">
        <v>3.8200837388644222E-2</v>
      </c>
    </row>
    <row r="52" spans="2:7">
      <c r="B52" s="97">
        <v>50</v>
      </c>
      <c r="C52" s="58">
        <v>61121100</v>
      </c>
      <c r="D52" s="59" t="s">
        <v>167</v>
      </c>
      <c r="E52" s="65">
        <v>2.1033499999999998</v>
      </c>
      <c r="F52" s="67">
        <v>0.11954343993291422</v>
      </c>
      <c r="G52" s="67">
        <v>3.7430918445169901E-2</v>
      </c>
    </row>
    <row r="53" spans="2:7">
      <c r="B53" s="58"/>
      <c r="C53" s="54"/>
      <c r="D53" s="54" t="s">
        <v>107</v>
      </c>
      <c r="E53" s="82">
        <v>1643.4698684200005</v>
      </c>
      <c r="F53" s="82">
        <v>93.406252643174355</v>
      </c>
      <c r="G53" s="82">
        <v>29.246956812667008</v>
      </c>
    </row>
    <row r="54" spans="2:7">
      <c r="B54" s="58"/>
      <c r="C54" s="54"/>
      <c r="D54" s="54" t="s">
        <v>108</v>
      </c>
      <c r="E54" s="82">
        <v>116.0160566800003</v>
      </c>
      <c r="F54" s="82">
        <v>6.59374735682563</v>
      </c>
      <c r="G54" s="82">
        <v>2.0646052991272494</v>
      </c>
    </row>
    <row r="55" spans="2:7">
      <c r="B55" s="58"/>
      <c r="C55" s="54"/>
      <c r="D55" s="54" t="s">
        <v>106</v>
      </c>
      <c r="E55" s="82">
        <v>1759.4859251000009</v>
      </c>
      <c r="F55" s="82">
        <v>100</v>
      </c>
      <c r="G55" s="82">
        <v>31.311562111794256</v>
      </c>
    </row>
    <row r="56" spans="2:7">
      <c r="B56" s="58"/>
      <c r="C56" s="54"/>
      <c r="D56" s="54" t="s">
        <v>109</v>
      </c>
      <c r="E56" s="82">
        <v>3859.7991135000002</v>
      </c>
      <c r="F56" s="82"/>
      <c r="G56" s="82">
        <v>68.688437888205769</v>
      </c>
    </row>
    <row r="57" spans="2:7">
      <c r="B57" s="58"/>
      <c r="C57" s="54"/>
      <c r="D57" s="54" t="s">
        <v>10</v>
      </c>
      <c r="E57" s="82">
        <v>5619.2850386</v>
      </c>
      <c r="F57" s="82"/>
      <c r="G57" s="82">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TableA</vt:lpstr>
      <vt:lpstr>1</vt:lpstr>
      <vt:lpstr>2.1</vt:lpstr>
      <vt:lpstr>2.2</vt:lpstr>
      <vt:lpstr>2.3</vt:lpstr>
      <vt:lpstr>3.1</vt:lpstr>
      <vt:lpstr>3.2</vt:lpstr>
      <vt:lpstr>4.1</vt:lpstr>
      <vt:lpstr>4.2</vt:lpstr>
      <vt:lpstr>TableB</vt:lpstr>
      <vt:lpstr>TableC1</vt:lpstr>
      <vt:lpstr>TableC2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Malebogo Lenah Rakgantswana</dc:creator>
  <cp:lastModifiedBy>Onalenna Letshabo</cp:lastModifiedBy>
  <dcterms:created xsi:type="dcterms:W3CDTF">2026-04-09T09:29:58Z</dcterms:created>
  <dcterms:modified xsi:type="dcterms:W3CDTF">2026-04-24T12:16:20Z</dcterms:modified>
</cp:coreProperties>
</file>